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08akg-sv21\国立赤城青少年交流の家\05 事業推進係\60_利用の手引き\2026年度　利用の手引き\01.起案\2026.4.1掲載\01.元データ\"/>
    </mc:Choice>
  </mc:AlternateContent>
  <xr:revisionPtr revIDLastSave="0" documentId="13_ncr:1_{7D46642B-70AF-4DFB-8F78-1D4C70498F14}" xr6:coauthVersionLast="47" xr6:coauthVersionMax="47" xr10:uidLastSave="{00000000-0000-0000-0000-000000000000}"/>
  <bookViews>
    <workbookView xWindow="-120" yWindow="-120" windowWidth="29040" windowHeight="15840" xr2:uid="{19448B9C-EBFA-4153-A16A-B147FCD5CBAB}"/>
  </bookViews>
  <sheets>
    <sheet name="利用団体票" sheetId="11" r:id="rId1"/>
    <sheet name="【記入例】" sheetId="12" r:id="rId2"/>
    <sheet name="※計算データ" sheetId="8" r:id="rId3"/>
  </sheets>
  <definedNames>
    <definedName name="_xlnm.Print_Area" localSheetId="1">【記入例】!$A$1:$BN$43</definedName>
    <definedName name="_xlnm.Print_Area" localSheetId="0">利用団体票!$A$1:$BN$43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B43" i="11" l="1"/>
  <c r="G43" i="12"/>
  <c r="AD37" i="12"/>
  <c r="N37" i="12"/>
  <c r="AD36" i="12"/>
  <c r="N36" i="12"/>
  <c r="AD35" i="12"/>
  <c r="Z38" i="12" s="1"/>
  <c r="N35" i="12"/>
  <c r="J38" i="12" s="1"/>
  <c r="N30" i="12"/>
  <c r="V30" i="12" s="1"/>
  <c r="N29" i="12"/>
  <c r="V29" i="12" s="1"/>
  <c r="V28" i="12"/>
  <c r="N28" i="12"/>
  <c r="N27" i="12"/>
  <c r="V27" i="12" s="1"/>
  <c r="N26" i="12"/>
  <c r="V26" i="12" s="1"/>
  <c r="BK25" i="12"/>
  <c r="BK24" i="12"/>
  <c r="BK23" i="12"/>
  <c r="BK22" i="12"/>
  <c r="N22" i="12"/>
  <c r="J22" i="12"/>
  <c r="F22" i="12"/>
  <c r="BK21" i="12"/>
  <c r="AB21" i="12"/>
  <c r="Z21" i="12"/>
  <c r="Z22" i="12" s="1"/>
  <c r="X21" i="12"/>
  <c r="V21" i="12"/>
  <c r="V22" i="12" s="1"/>
  <c r="T21" i="12"/>
  <c r="R21" i="12"/>
  <c r="R22" i="12" s="1"/>
  <c r="P21" i="12"/>
  <c r="N21" i="12"/>
  <c r="L21" i="12"/>
  <c r="J21" i="12"/>
  <c r="H21" i="12"/>
  <c r="F21" i="12"/>
  <c r="BK20" i="12"/>
  <c r="AD20" i="12"/>
  <c r="BK19" i="12"/>
  <c r="BI26" i="12" s="1"/>
  <c r="AD19" i="12"/>
  <c r="AD18" i="12"/>
  <c r="AD17" i="12"/>
  <c r="AD16" i="12"/>
  <c r="AD15" i="12"/>
  <c r="AD14" i="12"/>
  <c r="BD13" i="12"/>
  <c r="AD13" i="12"/>
  <c r="BD12" i="12"/>
  <c r="AD12" i="12"/>
  <c r="AD21" i="12" s="1"/>
  <c r="BD11" i="12"/>
  <c r="BG11" i="12" s="1"/>
  <c r="AD35" i="11"/>
  <c r="AD36" i="11"/>
  <c r="AD37" i="11"/>
  <c r="N35" i="11"/>
  <c r="N36" i="11"/>
  <c r="N37" i="11"/>
  <c r="G43" i="11"/>
  <c r="F21" i="11"/>
  <c r="H21" i="11"/>
  <c r="J21" i="11"/>
  <c r="L21" i="11"/>
  <c r="N21" i="11"/>
  <c r="N26" i="11"/>
  <c r="V26" i="11" s="1"/>
  <c r="N27" i="11"/>
  <c r="V27" i="11" s="1"/>
  <c r="N28" i="11"/>
  <c r="V28" i="11" s="1"/>
  <c r="N29" i="11"/>
  <c r="V29" i="11" s="1"/>
  <c r="N30" i="11"/>
  <c r="V30" i="11" s="1"/>
  <c r="BK25" i="11"/>
  <c r="BK24" i="11"/>
  <c r="BK23" i="11"/>
  <c r="BK22" i="11"/>
  <c r="BK21" i="11"/>
  <c r="AB21" i="11"/>
  <c r="Z21" i="11"/>
  <c r="X21" i="11"/>
  <c r="V21" i="11"/>
  <c r="T21" i="11"/>
  <c r="R21" i="11"/>
  <c r="P21" i="11"/>
  <c r="BK20" i="11"/>
  <c r="AD20" i="11"/>
  <c r="BK19" i="11"/>
  <c r="AD19" i="11"/>
  <c r="AD18" i="11"/>
  <c r="AD17" i="11"/>
  <c r="AD16" i="11"/>
  <c r="AD15" i="11"/>
  <c r="AD14" i="11"/>
  <c r="BD13" i="11"/>
  <c r="AD13" i="11"/>
  <c r="BD12" i="11"/>
  <c r="AD12" i="11"/>
  <c r="BD11" i="11"/>
  <c r="AA26" i="12" l="1"/>
  <c r="Z38" i="11"/>
  <c r="J38" i="11"/>
  <c r="N22" i="11"/>
  <c r="J22" i="11"/>
  <c r="F22" i="11"/>
  <c r="AA26" i="11"/>
  <c r="V22" i="11"/>
  <c r="R22" i="11"/>
  <c r="Z22" i="11"/>
  <c r="AD21" i="11"/>
  <c r="BI26" i="11"/>
  <c r="BG11" i="11"/>
</calcChain>
</file>

<file path=xl/sharedStrings.xml><?xml version="1.0" encoding="utf-8"?>
<sst xmlns="http://schemas.openxmlformats.org/spreadsheetml/2006/main" count="391" uniqueCount="159">
  <si>
    <t>年</t>
    <rPh sb="0" eb="1">
      <t>ネン</t>
    </rPh>
    <phoneticPr fontId="3"/>
  </si>
  <si>
    <t>日</t>
    <rPh sb="0" eb="1">
      <t>ニチ</t>
    </rPh>
    <phoneticPr fontId="3"/>
  </si>
  <si>
    <t>計</t>
    <rPh sb="0" eb="1">
      <t>ケイ</t>
    </rPh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</si>
  <si>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</si>
  <si>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</si>
  <si>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t>時間</t>
    <rPh sb="0" eb="2">
      <t>ジカン</t>
    </rPh>
    <phoneticPr fontId="3"/>
  </si>
  <si>
    <t>請求宛名</t>
    <rPh sb="0" eb="2">
      <t>セイキュウ</t>
    </rPh>
    <rPh sb="2" eb="4">
      <t>アテナ</t>
    </rPh>
    <phoneticPr fontId="3"/>
  </si>
  <si>
    <t>月</t>
    <rPh sb="0" eb="1">
      <t>ガツ</t>
    </rPh>
    <phoneticPr fontId="3"/>
  </si>
  <si>
    <t>記入日</t>
    <rPh sb="0" eb="2">
      <t>キニュウ</t>
    </rPh>
    <rPh sb="2" eb="3">
      <t>ヒ</t>
    </rPh>
    <phoneticPr fontId="3"/>
  </si>
  <si>
    <t>団体名</t>
    <rPh sb="0" eb="2">
      <t>ダンタイ</t>
    </rPh>
    <rPh sb="2" eb="3">
      <t>メイ</t>
    </rPh>
    <phoneticPr fontId="3"/>
  </si>
  <si>
    <t>緊急連絡先
（携帯番号）</t>
    <rPh sb="0" eb="2">
      <t>キンキュウ</t>
    </rPh>
    <rPh sb="2" eb="5">
      <t>レンラクサキ</t>
    </rPh>
    <rPh sb="7" eb="9">
      <t>ケイタイ</t>
    </rPh>
    <rPh sb="9" eb="11">
      <t>バンゴウ</t>
    </rPh>
    <phoneticPr fontId="3"/>
  </si>
  <si>
    <t>大人</t>
    <rPh sb="0" eb="2">
      <t>オトナ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</si>
  <si>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</si>
  <si>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</si>
  <si>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１日目</t>
    <rPh sb="1" eb="2">
      <t>ニチ</t>
    </rPh>
    <rPh sb="2" eb="3">
      <t>メ</t>
    </rPh>
    <phoneticPr fontId="3"/>
  </si>
  <si>
    <t>２日目</t>
    <rPh sb="1" eb="2">
      <t>ニチ</t>
    </rPh>
    <rPh sb="2" eb="3">
      <t>メ</t>
    </rPh>
    <phoneticPr fontId="3"/>
  </si>
  <si>
    <t>３日目</t>
    <rPh sb="1" eb="2">
      <t>ニチ</t>
    </rPh>
    <rPh sb="2" eb="3">
      <t>メ</t>
    </rPh>
    <phoneticPr fontId="3"/>
  </si>
  <si>
    <t xml:space="preserve"> 小学生</t>
  </si>
  <si>
    <t xml:space="preserve"> 中学生</t>
  </si>
  <si>
    <t xml:space="preserve"> 高校生</t>
  </si>
  <si>
    <t>利用人数</t>
    <rPh sb="0" eb="2">
      <t>リヨウ</t>
    </rPh>
    <rPh sb="2" eb="4">
      <t>ニンズウ</t>
    </rPh>
    <phoneticPr fontId="3"/>
  </si>
  <si>
    <t>宿泊</t>
    <rPh sb="0" eb="2">
      <t>シュクハク</t>
    </rPh>
    <phoneticPr fontId="3"/>
  </si>
  <si>
    <t>日帰</t>
    <rPh sb="0" eb="2">
      <t>ヒガエ</t>
    </rPh>
    <phoneticPr fontId="3"/>
  </si>
  <si>
    <t>金額</t>
    <rPh sb="0" eb="2">
      <t>キンガク</t>
    </rPh>
    <phoneticPr fontId="3"/>
  </si>
  <si>
    <t>泊数</t>
    <rPh sb="0" eb="1">
      <t>ハク</t>
    </rPh>
    <rPh sb="1" eb="2">
      <t>スウ</t>
    </rPh>
    <phoneticPr fontId="3"/>
  </si>
  <si>
    <t>人数</t>
    <rPh sb="0" eb="2">
      <t>ニンズウ</t>
    </rPh>
    <phoneticPr fontId="3"/>
  </si>
  <si>
    <t>幼児（年少以上）</t>
    <rPh sb="0" eb="2">
      <t>ヨウジ</t>
    </rPh>
    <rPh sb="3" eb="5">
      <t>ネンショウ</t>
    </rPh>
    <rPh sb="5" eb="7">
      <t>イジョウ</t>
    </rPh>
    <phoneticPr fontId="3"/>
  </si>
  <si>
    <t>日数</t>
    <rPh sb="0" eb="2">
      <t>ニッスウ</t>
    </rPh>
    <phoneticPr fontId="3"/>
  </si>
  <si>
    <t>令和</t>
    <rPh sb="0" eb="2">
      <t>レイワ</t>
    </rPh>
    <phoneticPr fontId="3"/>
  </si>
  <si>
    <t xml:space="preserve"> 年少未満</t>
    <rPh sb="1" eb="3">
      <t>ネンショウ</t>
    </rPh>
    <rPh sb="3" eb="5">
      <t>ミマン</t>
    </rPh>
    <phoneticPr fontId="3"/>
  </si>
  <si>
    <t xml:space="preserve"> 年少以上</t>
    <rPh sb="1" eb="3">
      <t>ネンショウ</t>
    </rPh>
    <phoneticPr fontId="3"/>
  </si>
  <si>
    <t>その他料金・備考</t>
    <rPh sb="2" eb="3">
      <t>タ</t>
    </rPh>
    <rPh sb="3" eb="5">
      <t>リョウキン</t>
    </rPh>
    <rPh sb="6" eb="8">
      <t>ビコウ</t>
    </rPh>
    <phoneticPr fontId="3"/>
  </si>
  <si>
    <t>ゲストルーム</t>
    <phoneticPr fontId="3"/>
  </si>
  <si>
    <t>ゲストハウス</t>
    <phoneticPr fontId="3"/>
  </si>
  <si>
    <t>特別講師棟</t>
    <rPh sb="0" eb="2">
      <t>トクベツ</t>
    </rPh>
    <rPh sb="2" eb="4">
      <t>コウシ</t>
    </rPh>
    <rPh sb="4" eb="5">
      <t>トウ</t>
    </rPh>
    <phoneticPr fontId="3"/>
  </si>
  <si>
    <t>講堂</t>
    <rPh sb="0" eb="2">
      <t>コウドウ</t>
    </rPh>
    <phoneticPr fontId="3"/>
  </si>
  <si>
    <t>▼選択</t>
    <rPh sb="1" eb="3">
      <t>センタク</t>
    </rPh>
    <phoneticPr fontId="3"/>
  </si>
  <si>
    <t>１.利用人数</t>
    <rPh sb="2" eb="4">
      <t>リヨウ</t>
    </rPh>
    <rPh sb="4" eb="6">
      <t>ニンズウ</t>
    </rPh>
    <phoneticPr fontId="3"/>
  </si>
  <si>
    <t>小計</t>
    <rPh sb="0" eb="2">
      <t>ショウケイ</t>
    </rPh>
    <phoneticPr fontId="3"/>
  </si>
  <si>
    <t>使用施設</t>
    <rPh sb="0" eb="2">
      <t>シヨウ</t>
    </rPh>
    <rPh sb="2" eb="4">
      <t>シセツ</t>
    </rPh>
    <phoneticPr fontId="3"/>
  </si>
  <si>
    <t>単価</t>
    <rPh sb="0" eb="2">
      <t>タンカ</t>
    </rPh>
    <phoneticPr fontId="3"/>
  </si>
  <si>
    <t>（１）屋外施設使用料</t>
    <rPh sb="3" eb="5">
      <t>オクガイ</t>
    </rPh>
    <rPh sb="5" eb="7">
      <t>シセツ</t>
    </rPh>
    <rPh sb="7" eb="9">
      <t>シヨウ</t>
    </rPh>
    <rPh sb="9" eb="10">
      <t>リョウ</t>
    </rPh>
    <phoneticPr fontId="3"/>
  </si>
  <si>
    <t>利用区分</t>
    <rPh sb="0" eb="2">
      <t>リヨウ</t>
    </rPh>
    <rPh sb="2" eb="4">
      <t>クブン</t>
    </rPh>
    <phoneticPr fontId="3"/>
  </si>
  <si>
    <t>大人（18歳以上）</t>
    <rPh sb="0" eb="2">
      <t>オトナ</t>
    </rPh>
    <rPh sb="5" eb="6">
      <t>サイ</t>
    </rPh>
    <rPh sb="6" eb="8">
      <t>イジョウ</t>
    </rPh>
    <phoneticPr fontId="3"/>
  </si>
  <si>
    <t>子ども（小学生～高校生）</t>
    <rPh sb="0" eb="1">
      <t>コ</t>
    </rPh>
    <rPh sb="4" eb="7">
      <t>ショウガクセイ</t>
    </rPh>
    <rPh sb="8" eb="11">
      <t>コウコウセイ</t>
    </rPh>
    <phoneticPr fontId="3"/>
  </si>
  <si>
    <t>単価/人</t>
    <rPh sb="0" eb="2">
      <t>タンカ</t>
    </rPh>
    <rPh sb="3" eb="4">
      <t>ヒト</t>
    </rPh>
    <phoneticPr fontId="3"/>
  </si>
  <si>
    <t>青少年</t>
    <rPh sb="0" eb="3">
      <t>セイショウネン</t>
    </rPh>
    <phoneticPr fontId="3"/>
  </si>
  <si>
    <t>一般</t>
    <rPh sb="0" eb="2">
      <t>イッパン</t>
    </rPh>
    <phoneticPr fontId="3"/>
  </si>
  <si>
    <t>第１研修室</t>
    <rPh sb="0" eb="1">
      <t>ダイ</t>
    </rPh>
    <rPh sb="2" eb="5">
      <t>ケンシュウシツ</t>
    </rPh>
    <phoneticPr fontId="3"/>
  </si>
  <si>
    <t>第２研修室</t>
    <rPh sb="0" eb="1">
      <t>ダイ</t>
    </rPh>
    <rPh sb="2" eb="5">
      <t>ケンシュウシツ</t>
    </rPh>
    <phoneticPr fontId="3"/>
  </si>
  <si>
    <t>第３研修室</t>
    <rPh sb="0" eb="1">
      <t>ダイ</t>
    </rPh>
    <rPh sb="2" eb="5">
      <t>ケンシュウシツ</t>
    </rPh>
    <phoneticPr fontId="3"/>
  </si>
  <si>
    <t>第４研修室</t>
    <rPh sb="0" eb="1">
      <t>ダイ</t>
    </rPh>
    <rPh sb="2" eb="5">
      <t>ケンシュウシツ</t>
    </rPh>
    <phoneticPr fontId="3"/>
  </si>
  <si>
    <t>第５研修室</t>
    <rPh sb="0" eb="1">
      <t>ダイ</t>
    </rPh>
    <rPh sb="2" eb="5">
      <t>ケンシュウシツ</t>
    </rPh>
    <phoneticPr fontId="3"/>
  </si>
  <si>
    <t>第６研修室</t>
    <rPh sb="0" eb="1">
      <t>ダイ</t>
    </rPh>
    <rPh sb="2" eb="5">
      <t>ケンシュウシツ</t>
    </rPh>
    <phoneticPr fontId="3"/>
  </si>
  <si>
    <t>第７研修室</t>
    <rPh sb="0" eb="1">
      <t>ダイ</t>
    </rPh>
    <rPh sb="2" eb="5">
      <t>ケンシュウシツ</t>
    </rPh>
    <phoneticPr fontId="3"/>
  </si>
  <si>
    <t>第８研修室</t>
    <rPh sb="0" eb="1">
      <t>ダイ</t>
    </rPh>
    <rPh sb="2" eb="5">
      <t>ケンシュウシツ</t>
    </rPh>
    <phoneticPr fontId="3"/>
  </si>
  <si>
    <t>柔道場</t>
    <rPh sb="0" eb="2">
      <t>ジュウドウ</t>
    </rPh>
    <rPh sb="2" eb="3">
      <t>ジョウ</t>
    </rPh>
    <phoneticPr fontId="3"/>
  </si>
  <si>
    <t>剣道場</t>
    <rPh sb="0" eb="2">
      <t>ケンドウ</t>
    </rPh>
    <rPh sb="2" eb="3">
      <t>ジョウ</t>
    </rPh>
    <phoneticPr fontId="3"/>
  </si>
  <si>
    <t>テニスコート２面</t>
    <rPh sb="7" eb="8">
      <t>メン</t>
    </rPh>
    <phoneticPr fontId="3"/>
  </si>
  <si>
    <t>なごみの間</t>
    <rPh sb="4" eb="5">
      <t>マ</t>
    </rPh>
    <phoneticPr fontId="3"/>
  </si>
  <si>
    <t>プレイルーム</t>
    <phoneticPr fontId="3"/>
  </si>
  <si>
    <t>体育館（半面）</t>
    <rPh sb="0" eb="3">
      <t>タイイクカン</t>
    </rPh>
    <rPh sb="4" eb="6">
      <t>ハンメン</t>
    </rPh>
    <phoneticPr fontId="3"/>
  </si>
  <si>
    <t>アクティビティホール</t>
    <phoneticPr fontId="3"/>
  </si>
  <si>
    <t>体育館（全面）</t>
    <rPh sb="0" eb="3">
      <t>タイイクカン</t>
    </rPh>
    <rPh sb="4" eb="6">
      <t>ゼンメン</t>
    </rPh>
    <phoneticPr fontId="3"/>
  </si>
  <si>
    <t>利用施設</t>
    <rPh sb="0" eb="2">
      <t>リヨウ</t>
    </rPh>
    <rPh sb="2" eb="4">
      <t>シセツ</t>
    </rPh>
    <phoneticPr fontId="3"/>
  </si>
  <si>
    <t>浴室１</t>
    <rPh sb="0" eb="2">
      <t>ヨクシツ</t>
    </rPh>
    <phoneticPr fontId="3"/>
  </si>
  <si>
    <t>浴室２</t>
    <rPh sb="0" eb="2">
      <t>ヨクシツ</t>
    </rPh>
    <phoneticPr fontId="3"/>
  </si>
  <si>
    <r>
      <t>（２）リーダー浴室　</t>
    </r>
    <r>
      <rPr>
        <sz val="9"/>
        <rFont val="ＭＳ Ｐゴシック"/>
        <family val="3"/>
        <charset val="128"/>
      </rPr>
      <t>使用希望時間を入力</t>
    </r>
    <rPh sb="7" eb="9">
      <t>ヨクシツ</t>
    </rPh>
    <rPh sb="10" eb="12">
      <t>シヨウ</t>
    </rPh>
    <rPh sb="12" eb="14">
      <t>キボウ</t>
    </rPh>
    <rPh sb="14" eb="16">
      <t>ジカン</t>
    </rPh>
    <rPh sb="17" eb="19">
      <t>ニュウリョク</t>
    </rPh>
    <phoneticPr fontId="3"/>
  </si>
  <si>
    <t>金額（500円/室/時）</t>
    <rPh sb="0" eb="2">
      <t>キンガク</t>
    </rPh>
    <rPh sb="6" eb="7">
      <t>エン</t>
    </rPh>
    <rPh sb="8" eb="9">
      <t>シツ</t>
    </rPh>
    <rPh sb="10" eb="11">
      <t>ジ</t>
    </rPh>
    <phoneticPr fontId="3"/>
  </si>
  <si>
    <t>利用日</t>
    <rPh sb="0" eb="2">
      <t>リヨウ</t>
    </rPh>
    <rPh sb="2" eb="3">
      <t>ヒ</t>
    </rPh>
    <phoneticPr fontId="3"/>
  </si>
  <si>
    <t>和室</t>
    <rPh sb="0" eb="2">
      <t>ワシツ</t>
    </rPh>
    <phoneticPr fontId="3"/>
  </si>
  <si>
    <t>子ども</t>
    <rPh sb="0" eb="1">
      <t>コ</t>
    </rPh>
    <phoneticPr fontId="3"/>
  </si>
  <si>
    <t>幼児</t>
    <rPh sb="0" eb="2">
      <t>ヨウジ</t>
    </rPh>
    <phoneticPr fontId="3"/>
  </si>
  <si>
    <t>対象の料金区分人数</t>
    <rPh sb="0" eb="2">
      <t>タイショウ</t>
    </rPh>
    <rPh sb="3" eb="5">
      <t>リョウキン</t>
    </rPh>
    <rPh sb="5" eb="7">
      <t>クブン</t>
    </rPh>
    <rPh sb="7" eb="9">
      <t>ニンズウ</t>
    </rPh>
    <phoneticPr fontId="3"/>
  </si>
  <si>
    <t>料金/区分</t>
    <rPh sb="0" eb="2">
      <t>リョウキン</t>
    </rPh>
    <rPh sb="3" eb="5">
      <t>クブン</t>
    </rPh>
    <phoneticPr fontId="3"/>
  </si>
  <si>
    <t>①</t>
    <phoneticPr fontId="3"/>
  </si>
  <si>
    <t>➁</t>
    <phoneticPr fontId="3"/>
  </si>
  <si>
    <t>➂</t>
    <phoneticPr fontId="3"/>
  </si>
  <si>
    <t>➃</t>
    <phoneticPr fontId="3"/>
  </si>
  <si>
    <t>➄</t>
    <phoneticPr fontId="3"/>
  </si>
  <si>
    <t>NO</t>
    <phoneticPr fontId="3"/>
  </si>
  <si>
    <t>➀</t>
    <phoneticPr fontId="3"/>
  </si>
  <si>
    <t>活動プログラム名</t>
    <rPh sb="0" eb="2">
      <t>カツドウ</t>
    </rPh>
    <rPh sb="7" eb="8">
      <t>メイ</t>
    </rPh>
    <phoneticPr fontId="3"/>
  </si>
  <si>
    <t>費用</t>
    <rPh sb="0" eb="2">
      <t>ヒヨウ</t>
    </rPh>
    <phoneticPr fontId="3"/>
  </si>
  <si>
    <t>利用
日数</t>
    <rPh sb="0" eb="2">
      <t>リヨウ</t>
    </rPh>
    <rPh sb="3" eb="5">
      <t>ニッスウ</t>
    </rPh>
    <phoneticPr fontId="3"/>
  </si>
  <si>
    <t>料金単価</t>
    <rPh sb="0" eb="2">
      <t>リョウキン</t>
    </rPh>
    <rPh sb="2" eb="4">
      <t>タンカ</t>
    </rPh>
    <phoneticPr fontId="3"/>
  </si>
  <si>
    <t>使用施設　計算表</t>
    <rPh sb="0" eb="2">
      <t>シヨウ</t>
    </rPh>
    <rPh sb="2" eb="4">
      <t>シセツ</t>
    </rPh>
    <rPh sb="5" eb="7">
      <t>ケイサン</t>
    </rPh>
    <rPh sb="7" eb="8">
      <t>ヒョウ</t>
    </rPh>
    <phoneticPr fontId="3"/>
  </si>
  <si>
    <t>あかぎアドベンチャープログラム</t>
    <phoneticPr fontId="3"/>
  </si>
  <si>
    <t>赤城山学習</t>
    <rPh sb="0" eb="3">
      <t>アカギヤマ</t>
    </rPh>
    <rPh sb="3" eb="5">
      <t>ガクシュウ</t>
    </rPh>
    <phoneticPr fontId="1"/>
  </si>
  <si>
    <t>かんな箸づくり</t>
    <phoneticPr fontId="3"/>
  </si>
  <si>
    <t>キャンドルファイヤー</t>
    <phoneticPr fontId="3"/>
  </si>
  <si>
    <t>キャンプファイヤー</t>
    <phoneticPr fontId="3"/>
  </si>
  <si>
    <t>スーパー竹とんぼ</t>
    <phoneticPr fontId="3"/>
  </si>
  <si>
    <t>てん刻</t>
    <phoneticPr fontId="3"/>
  </si>
  <si>
    <t>登山（黒檜山・駒ヶ岳コース）</t>
    <rPh sb="0" eb="2">
      <t>トザン</t>
    </rPh>
    <rPh sb="3" eb="4">
      <t>クロ</t>
    </rPh>
    <rPh sb="4" eb="5">
      <t>ヒ</t>
    </rPh>
    <rPh sb="5" eb="6">
      <t>ヤマ</t>
    </rPh>
    <rPh sb="7" eb="10">
      <t>コマガタケ</t>
    </rPh>
    <phoneticPr fontId="2"/>
  </si>
  <si>
    <t>登山（地蔵岳・覚満淵コース）</t>
    <rPh sb="0" eb="2">
      <t>トザン</t>
    </rPh>
    <rPh sb="3" eb="5">
      <t>ジゾウ</t>
    </rPh>
    <rPh sb="5" eb="6">
      <t>タケ</t>
    </rPh>
    <rPh sb="7" eb="10">
      <t>カクマンブチ</t>
    </rPh>
    <phoneticPr fontId="2"/>
  </si>
  <si>
    <t>登山（鍋割山・荒山縦走コース）</t>
    <rPh sb="0" eb="2">
      <t>トザン</t>
    </rPh>
    <rPh sb="3" eb="4">
      <t>ナベ</t>
    </rPh>
    <rPh sb="4" eb="6">
      <t>ワリヤマ</t>
    </rPh>
    <rPh sb="7" eb="9">
      <t>アラヤマ</t>
    </rPh>
    <rPh sb="9" eb="11">
      <t>ジュウソウ</t>
    </rPh>
    <phoneticPr fontId="2"/>
  </si>
  <si>
    <t>登山（鍋割山コース）</t>
    <rPh sb="0" eb="2">
      <t>トザン</t>
    </rPh>
    <rPh sb="3" eb="4">
      <t>ナベ</t>
    </rPh>
    <rPh sb="4" eb="6">
      <t>ワリヤマ</t>
    </rPh>
    <phoneticPr fontId="2"/>
  </si>
  <si>
    <t>ドラム缶ピザ＆ポトフ</t>
    <phoneticPr fontId="3"/>
  </si>
  <si>
    <t>ネイチャーゲーム</t>
    <phoneticPr fontId="3"/>
  </si>
  <si>
    <t>七宝焼</t>
    <phoneticPr fontId="3"/>
  </si>
  <si>
    <t>森のパワーをさがしてみよう</t>
    <phoneticPr fontId="3"/>
  </si>
  <si>
    <t>星空観察</t>
    <phoneticPr fontId="3"/>
  </si>
  <si>
    <t>切り絵</t>
    <phoneticPr fontId="3"/>
  </si>
  <si>
    <t>陶芸</t>
    <phoneticPr fontId="3"/>
  </si>
  <si>
    <t>野外炊事</t>
    <phoneticPr fontId="1"/>
  </si>
  <si>
    <t>中等教育学校生</t>
    <rPh sb="0" eb="2">
      <t>チュウトウ</t>
    </rPh>
    <rPh sb="2" eb="4">
      <t>キョウイク</t>
    </rPh>
    <rPh sb="4" eb="6">
      <t>ガッコウ</t>
    </rPh>
    <rPh sb="6" eb="7">
      <t>セイ</t>
    </rPh>
    <phoneticPr fontId="3"/>
  </si>
  <si>
    <t>特別支援学校生</t>
    <rPh sb="0" eb="2">
      <t>トクベツ</t>
    </rPh>
    <rPh sb="2" eb="4">
      <t>シエン</t>
    </rPh>
    <rPh sb="4" eb="6">
      <t>ガッコウ</t>
    </rPh>
    <rPh sb="6" eb="7">
      <t>セイ</t>
    </rPh>
    <phoneticPr fontId="3"/>
  </si>
  <si>
    <t>大人（29歳以下）</t>
    <rPh sb="0" eb="2">
      <t>オトナ</t>
    </rPh>
    <phoneticPr fontId="3"/>
  </si>
  <si>
    <t>担当者氏名</t>
    <rPh sb="0" eb="3">
      <t>タントウシャ</t>
    </rPh>
    <rPh sb="3" eb="5">
      <t>シメイ</t>
    </rPh>
    <phoneticPr fontId="3"/>
  </si>
  <si>
    <t>※施設使用料の一部免除申請対象者がいる場合は、受付時に料金を再計算いたします。</t>
    <rPh sb="1" eb="3">
      <t>シセツ</t>
    </rPh>
    <rPh sb="3" eb="5">
      <t>シヨウ</t>
    </rPh>
    <rPh sb="5" eb="6">
      <t>リョウ</t>
    </rPh>
    <rPh sb="7" eb="9">
      <t>イチブ</t>
    </rPh>
    <rPh sb="9" eb="11">
      <t>メンジョ</t>
    </rPh>
    <rPh sb="11" eb="13">
      <t>シンセイ</t>
    </rPh>
    <rPh sb="13" eb="16">
      <t>タイショウシャ</t>
    </rPh>
    <rPh sb="19" eb="21">
      <t>バアイ</t>
    </rPh>
    <rPh sb="23" eb="25">
      <t>ウケツケ</t>
    </rPh>
    <rPh sb="25" eb="26">
      <t>ジ</t>
    </rPh>
    <rPh sb="27" eb="29">
      <t>リョウキン</t>
    </rPh>
    <rPh sb="30" eb="33">
      <t>サイケイサン</t>
    </rPh>
    <phoneticPr fontId="3"/>
  </si>
  <si>
    <t>２.特別活動研修費</t>
    <rPh sb="2" eb="4">
      <t>トクベツ</t>
    </rPh>
    <rPh sb="4" eb="6">
      <t>カツドウ</t>
    </rPh>
    <rPh sb="6" eb="8">
      <t>ケンシュウ</t>
    </rPh>
    <rPh sb="8" eb="9">
      <t>ヒ</t>
    </rPh>
    <phoneticPr fontId="3"/>
  </si>
  <si>
    <t>３.施設使用料追加料金（宿泊団体のみ）</t>
    <rPh sb="2" eb="4">
      <t>シセツ</t>
    </rPh>
    <rPh sb="4" eb="6">
      <t>シヨウ</t>
    </rPh>
    <rPh sb="6" eb="7">
      <t>リョウ</t>
    </rPh>
    <rPh sb="7" eb="9">
      <t>ツイカ</t>
    </rPh>
    <rPh sb="9" eb="11">
      <t>リョウキン</t>
    </rPh>
    <rPh sb="12" eb="14">
      <t>シュクハク</t>
    </rPh>
    <rPh sb="14" eb="16">
      <t>ダンタイ</t>
    </rPh>
    <phoneticPr fontId="3"/>
  </si>
  <si>
    <t>活動プログラムの指導（有料講師）を事前に申し込まれている場合のみ「活動プログラム名」を選択してください。</t>
    <rPh sb="0" eb="2">
      <t>カツドウ</t>
    </rPh>
    <rPh sb="8" eb="10">
      <t>シドウ</t>
    </rPh>
    <rPh sb="11" eb="13">
      <t>ユウリョウ</t>
    </rPh>
    <rPh sb="13" eb="15">
      <t>コウシ</t>
    </rPh>
    <rPh sb="17" eb="19">
      <t>ジゼン</t>
    </rPh>
    <rPh sb="20" eb="21">
      <t>モウ</t>
    </rPh>
    <rPh sb="22" eb="23">
      <t>コ</t>
    </rPh>
    <rPh sb="28" eb="30">
      <t>バアイ</t>
    </rPh>
    <rPh sb="33" eb="35">
      <t>カツドウ</t>
    </rPh>
    <rPh sb="40" eb="41">
      <t>メイ</t>
    </rPh>
    <rPh sb="43" eb="45">
      <t>センタク</t>
    </rPh>
    <phoneticPr fontId="3"/>
  </si>
  <si>
    <t>大学生</t>
    <rPh sb="0" eb="3">
      <t>ダイガクセイ</t>
    </rPh>
    <phoneticPr fontId="3"/>
  </si>
  <si>
    <t>使用数</t>
    <rPh sb="0" eb="2">
      <t>シヨウ</t>
    </rPh>
    <rPh sb="2" eb="3">
      <t>スウ</t>
    </rPh>
    <phoneticPr fontId="3"/>
  </si>
  <si>
    <r>
      <rPr>
        <b/>
        <sz val="9"/>
        <rFont val="ＭＳ Ｐゴシック"/>
        <family val="3"/>
        <charset val="128"/>
      </rPr>
      <t>支払方法</t>
    </r>
    <r>
      <rPr>
        <b/>
        <sz val="8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(現金･銀行･ｺﾝﾋﾞﾆ)</t>
    </r>
    <rPh sb="0" eb="2">
      <t>シハライ</t>
    </rPh>
    <rPh sb="2" eb="4">
      <t>ホウホウ</t>
    </rPh>
    <rPh sb="6" eb="8">
      <t>ゲンキン</t>
    </rPh>
    <rPh sb="9" eb="11">
      <t>ギンコウ</t>
    </rPh>
    <phoneticPr fontId="3"/>
  </si>
  <si>
    <t>▼選択</t>
    <rPh sb="1" eb="3">
      <t>センタク</t>
    </rPh>
    <phoneticPr fontId="3"/>
  </si>
  <si>
    <t>●●●市立●●小学校</t>
    <rPh sb="3" eb="4">
      <t>シ</t>
    </rPh>
    <rPh sb="4" eb="5">
      <t>リツ</t>
    </rPh>
    <rPh sb="7" eb="10">
      <t>ショウガッコウ</t>
    </rPh>
    <phoneticPr fontId="3"/>
  </si>
  <si>
    <t>●●●　●●</t>
    <phoneticPr fontId="3"/>
  </si>
  <si>
    <t>利用期間</t>
    <rPh sb="0" eb="2">
      <t>リヨウ</t>
    </rPh>
    <rPh sb="2" eb="4">
      <t>キカン</t>
    </rPh>
    <phoneticPr fontId="3"/>
  </si>
  <si>
    <t>～</t>
    <phoneticPr fontId="3"/>
  </si>
  <si>
    <t>大学（短大・専門）</t>
    <rPh sb="0" eb="2">
      <t>ダイガク</t>
    </rPh>
    <rPh sb="3" eb="5">
      <t>タンダイ</t>
    </rPh>
    <rPh sb="6" eb="8">
      <t>センモン</t>
    </rPh>
    <phoneticPr fontId="3"/>
  </si>
  <si>
    <t>講師数×回数</t>
    <rPh sb="0" eb="2">
      <t>コウシ</t>
    </rPh>
    <rPh sb="2" eb="3">
      <t>スウ</t>
    </rPh>
    <rPh sb="4" eb="6">
      <t>カイスウ</t>
    </rPh>
    <phoneticPr fontId="3"/>
  </si>
  <si>
    <t>●●●株式会社（バス乗務員）</t>
    <rPh sb="3" eb="5">
      <t>カブシキ</t>
    </rPh>
    <rPh sb="5" eb="7">
      <t>カイシャ</t>
    </rPh>
    <rPh sb="10" eb="13">
      <t>ジョウムイン</t>
    </rPh>
    <phoneticPr fontId="3"/>
  </si>
  <si>
    <t>ゲストルーム代</t>
    <rPh sb="6" eb="7">
      <t>ダイ</t>
    </rPh>
    <phoneticPr fontId="3"/>
  </si>
  <si>
    <t>●●●株式会社（カメラマン）</t>
    <rPh sb="3" eb="5">
      <t>カブシキ</t>
    </rPh>
    <rPh sb="5" eb="7">
      <t>カイシャ</t>
    </rPh>
    <phoneticPr fontId="3"/>
  </si>
  <si>
    <t>●●市立●●小学校　児童</t>
    <rPh sb="2" eb="3">
      <t>シ</t>
    </rPh>
    <rPh sb="3" eb="4">
      <t>リツ</t>
    </rPh>
    <rPh sb="6" eb="9">
      <t>ショウガッコウ</t>
    </rPh>
    <rPh sb="10" eb="12">
      <t>ジドウ</t>
    </rPh>
    <phoneticPr fontId="3"/>
  </si>
  <si>
    <t>●●市立●●小学校　教職員</t>
    <rPh sb="2" eb="3">
      <t>シ</t>
    </rPh>
    <rPh sb="3" eb="4">
      <t>リツ</t>
    </rPh>
    <rPh sb="6" eb="9">
      <t>ショウガッコウ</t>
    </rPh>
    <rPh sb="10" eb="13">
      <t>キョウショクイン</t>
    </rPh>
    <phoneticPr fontId="3"/>
  </si>
  <si>
    <t>野外炊事</t>
  </si>
  <si>
    <t>野外活動等の屋外活動を実施されるすべての方が対象です。
※宿泊団体であっても、その中に日帰りで利用される方は対象となります。</t>
    <rPh sb="0" eb="2">
      <t>ヤガイ</t>
    </rPh>
    <rPh sb="2" eb="4">
      <t>カツドウ</t>
    </rPh>
    <rPh sb="4" eb="5">
      <t>トウ</t>
    </rPh>
    <rPh sb="6" eb="8">
      <t>オクガイ</t>
    </rPh>
    <rPh sb="8" eb="10">
      <t>カツドウ</t>
    </rPh>
    <rPh sb="11" eb="13">
      <t>ジッシ</t>
    </rPh>
    <rPh sb="20" eb="21">
      <t>カタ</t>
    </rPh>
    <rPh sb="22" eb="24">
      <t>タイショウ</t>
    </rPh>
    <rPh sb="54" eb="56">
      <t>タイショウ</t>
    </rPh>
    <phoneticPr fontId="3"/>
  </si>
  <si>
    <t>現金</t>
    <rPh sb="0" eb="2">
      <t>ゲンキン</t>
    </rPh>
    <phoneticPr fontId="3"/>
  </si>
  <si>
    <t>銀行</t>
    <rPh sb="0" eb="2">
      <t>ギンコウ</t>
    </rPh>
    <phoneticPr fontId="3"/>
  </si>
  <si>
    <t>野外炊事講師代</t>
    <rPh sb="0" eb="2">
      <t>ヤガイ</t>
    </rPh>
    <rPh sb="2" eb="4">
      <t>スイジ</t>
    </rPh>
    <rPh sb="4" eb="6">
      <t>コウシ</t>
    </rPh>
    <rPh sb="6" eb="7">
      <t>ダイ</t>
    </rPh>
    <phoneticPr fontId="3"/>
  </si>
  <si>
    <t>※利用当日に持参可　</t>
    <rPh sb="1" eb="3">
      <t>リヨウ</t>
    </rPh>
    <rPh sb="3" eb="5">
      <t>トウジツ</t>
    </rPh>
    <rPh sb="6" eb="8">
      <t>ジサン</t>
    </rPh>
    <rPh sb="8" eb="9">
      <t>カ</t>
    </rPh>
    <phoneticPr fontId="3"/>
  </si>
  <si>
    <t>黄色の枠内のみ記入</t>
    <rPh sb="0" eb="2">
      <t>キイロ</t>
    </rPh>
    <rPh sb="3" eb="5">
      <t>ワクナイ</t>
    </rPh>
    <rPh sb="7" eb="9">
      <t>キニュウ</t>
    </rPh>
    <phoneticPr fontId="3"/>
  </si>
  <si>
    <t>４.日帰り利用にかかる料金（日帰・宿泊団体が対象）</t>
    <rPh sb="2" eb="4">
      <t>ヒガエ</t>
    </rPh>
    <rPh sb="5" eb="7">
      <t>リヨウ</t>
    </rPh>
    <rPh sb="11" eb="13">
      <t>リョウキン</t>
    </rPh>
    <rPh sb="14" eb="15">
      <t>ニチ</t>
    </rPh>
    <rPh sb="15" eb="16">
      <t>カエ</t>
    </rPh>
    <rPh sb="17" eb="19">
      <t>シュクハク</t>
    </rPh>
    <rPh sb="19" eb="21">
      <t>ダンタイ</t>
    </rPh>
    <rPh sb="22" eb="24">
      <t>タイショウ</t>
    </rPh>
    <phoneticPr fontId="3"/>
  </si>
  <si>
    <t>（２）活動場所別施設使用料　</t>
    <rPh sb="3" eb="5">
      <t>カツドウ</t>
    </rPh>
    <rPh sb="5" eb="7">
      <t>バショ</t>
    </rPh>
    <rPh sb="7" eb="8">
      <t>ベツ</t>
    </rPh>
    <rPh sb="8" eb="10">
      <t>シセツ</t>
    </rPh>
    <rPh sb="10" eb="12">
      <t>シヨウ</t>
    </rPh>
    <rPh sb="12" eb="13">
      <t>リョウ</t>
    </rPh>
    <phoneticPr fontId="3"/>
  </si>
  <si>
    <t>使用する活動場所ごとに料金がかかります。使用する活動場所の利用日数を記入してください。
※宿泊団体であっても、研修（活動）が主に日帰り利用者を対象にした団体は対象となります。</t>
    <rPh sb="0" eb="2">
      <t>シヨウ</t>
    </rPh>
    <rPh sb="4" eb="6">
      <t>カツドウ</t>
    </rPh>
    <rPh sb="6" eb="8">
      <t>バショ</t>
    </rPh>
    <rPh sb="11" eb="13">
      <t>リョウキン</t>
    </rPh>
    <rPh sb="29" eb="31">
      <t>リヨウ</t>
    </rPh>
    <rPh sb="31" eb="33">
      <t>ニッスウ</t>
    </rPh>
    <rPh sb="34" eb="36">
      <t>キニュウ</t>
    </rPh>
    <rPh sb="45" eb="47">
      <t>シュクハク</t>
    </rPh>
    <rPh sb="79" eb="81">
      <t>タイショウ</t>
    </rPh>
    <phoneticPr fontId="3"/>
  </si>
  <si>
    <t>種類</t>
    <rPh sb="0" eb="2">
      <t>シュルイ</t>
    </rPh>
    <phoneticPr fontId="3"/>
  </si>
  <si>
    <t>ジェットヒーター</t>
    <phoneticPr fontId="3"/>
  </si>
  <si>
    <t>ストーブ（大）</t>
    <rPh sb="5" eb="6">
      <t>ダイ</t>
    </rPh>
    <phoneticPr fontId="3"/>
  </si>
  <si>
    <t>ストーブ（小）</t>
    <rPh sb="5" eb="6">
      <t>ショウ</t>
    </rPh>
    <phoneticPr fontId="3"/>
  </si>
  <si>
    <t>単価/日</t>
    <rPh sb="0" eb="2">
      <t>タンカ</t>
    </rPh>
    <rPh sb="3" eb="4">
      <t>ニチ</t>
    </rPh>
    <phoneticPr fontId="3"/>
  </si>
  <si>
    <t>（３）石油ストーブのレンタル</t>
    <rPh sb="3" eb="5">
      <t>セキユ</t>
    </rPh>
    <phoneticPr fontId="3"/>
  </si>
  <si>
    <t>台数</t>
    <rPh sb="0" eb="2">
      <t>ダイスウ</t>
    </rPh>
    <phoneticPr fontId="3"/>
  </si>
  <si>
    <t>（１）有料宿泊室等（ゲストルームなど）※事前予約制</t>
    <rPh sb="3" eb="5">
      <t>ユウリョウ</t>
    </rPh>
    <rPh sb="5" eb="8">
      <t>シュクハクシツ</t>
    </rPh>
    <rPh sb="8" eb="9">
      <t>トウ</t>
    </rPh>
    <phoneticPr fontId="3"/>
  </si>
  <si>
    <t>▼選択</t>
    <rPh sb="1" eb="3">
      <t>センタク</t>
    </rPh>
    <phoneticPr fontId="3"/>
  </si>
  <si>
    <t>大人（30歳以上）</t>
    <rPh sb="0" eb="2">
      <t>オトナ</t>
    </rPh>
    <rPh sb="5" eb="6">
      <t>サイ</t>
    </rPh>
    <rPh sb="6" eb="8">
      <t>イジョウ</t>
    </rPh>
    <phoneticPr fontId="3"/>
  </si>
  <si>
    <t>080-0000-0000</t>
    <phoneticPr fontId="3"/>
  </si>
  <si>
    <t>●</t>
    <phoneticPr fontId="3"/>
  </si>
  <si>
    <t>2026/●/●</t>
    <phoneticPr fontId="3"/>
  </si>
  <si>
    <t>音楽室</t>
    <rPh sb="0" eb="2">
      <t>オンガク</t>
    </rPh>
    <rPh sb="2" eb="3">
      <t>シツ</t>
    </rPh>
    <phoneticPr fontId="3"/>
  </si>
  <si>
    <t>６.支払い方法と請求書の宛名・項目について</t>
    <rPh sb="2" eb="4">
      <t>シハラ</t>
    </rPh>
    <rPh sb="5" eb="7">
      <t>ホウホウ</t>
    </rPh>
    <rPh sb="8" eb="11">
      <t>セイキュウショ</t>
    </rPh>
    <rPh sb="12" eb="14">
      <t>アテナ</t>
    </rPh>
    <rPh sb="15" eb="17">
      <t>コウモク</t>
    </rPh>
    <phoneticPr fontId="3"/>
  </si>
  <si>
    <r>
      <t xml:space="preserve">請求書を項目や数量で分け、宛名を変更することが可能です。予め会計担当者へご確認をお願いします。
各宛名の請求項目を入力してください。
</t>
    </r>
    <r>
      <rPr>
        <b/>
        <sz val="11"/>
        <color rgb="FFFF0000"/>
        <rFont val="ＭＳ Ｐゴシック"/>
        <family val="3"/>
        <charset val="128"/>
      </rPr>
      <t xml:space="preserve">【注　意】  </t>
    </r>
    <r>
      <rPr>
        <b/>
        <sz val="11"/>
        <rFont val="ＭＳ Ｐゴシック"/>
        <family val="3"/>
        <charset val="128"/>
      </rPr>
      <t>・</t>
    </r>
    <r>
      <rPr>
        <b/>
        <sz val="11"/>
        <color rgb="FFFF0000"/>
        <rFont val="ＭＳ Ｐゴシック"/>
        <family val="3"/>
        <charset val="128"/>
      </rPr>
      <t>退所日前日の１７時以降</t>
    </r>
    <r>
      <rPr>
        <b/>
        <sz val="11"/>
        <color theme="1"/>
        <rFont val="ＭＳ Ｐゴシック"/>
        <family val="3"/>
        <charset val="128"/>
      </rPr>
      <t>は請求内容の</t>
    </r>
    <r>
      <rPr>
        <b/>
        <sz val="11"/>
        <color rgb="FFFF0000"/>
        <rFont val="ＭＳ Ｐゴシック"/>
        <family val="3"/>
        <charset val="128"/>
      </rPr>
      <t>変更（宛名や支払方法を含む）はできません</t>
    </r>
    <r>
      <rPr>
        <b/>
        <sz val="11"/>
        <color theme="1"/>
        <rFont val="ＭＳ Ｐゴシック"/>
        <family val="3"/>
        <charset val="128"/>
      </rPr>
      <t>。</t>
    </r>
    <r>
      <rPr>
        <b/>
        <sz val="11"/>
        <rFont val="ＭＳ Ｐゴシック"/>
        <family val="3"/>
        <charset val="128"/>
      </rPr>
      <t xml:space="preserve">
            ・銀行振込やコンビニ払込の場合、</t>
    </r>
    <r>
      <rPr>
        <b/>
        <sz val="11"/>
        <color rgb="FFFF0000"/>
        <rFont val="ＭＳ Ｐゴシック"/>
        <family val="3"/>
        <charset val="128"/>
      </rPr>
      <t>請求書2枚ごとに「手数料」が発生します。
            ・請求項目に対する数量は分けることができますが、単価の分割はできません。　</t>
    </r>
    <r>
      <rPr>
        <b/>
        <sz val="11"/>
        <rFont val="ＭＳ Ｐゴシック"/>
        <family val="3"/>
        <charset val="128"/>
      </rPr>
      <t/>
    </r>
    <rPh sb="57" eb="59">
      <t>ニュウリョク</t>
    </rPh>
    <rPh sb="95" eb="97">
      <t>アテナ</t>
    </rPh>
    <rPh sb="98" eb="100">
      <t>シハライ</t>
    </rPh>
    <rPh sb="100" eb="102">
      <t>ホウホウ</t>
    </rPh>
    <rPh sb="103" eb="104">
      <t>フク</t>
    </rPh>
    <phoneticPr fontId="3"/>
  </si>
  <si>
    <t>日帰り利用4名</t>
    <rPh sb="0" eb="2">
      <t>ヒガエ</t>
    </rPh>
    <rPh sb="3" eb="5">
      <t>リヨウ</t>
    </rPh>
    <rPh sb="6" eb="7">
      <t>メイ</t>
    </rPh>
    <phoneticPr fontId="3"/>
  </si>
  <si>
    <t>※６枚以上に請求書を分ける場合は、本紙を３枚ご使用ください。</t>
    <rPh sb="2" eb="5">
      <t>マイイジョウ</t>
    </rPh>
    <rPh sb="6" eb="9">
      <t>セイキュウショ</t>
    </rPh>
    <rPh sb="10" eb="11">
      <t>ワ</t>
    </rPh>
    <rPh sb="13" eb="15">
      <t>バアイ</t>
    </rPh>
    <rPh sb="17" eb="19">
      <t>ホンシ</t>
    </rPh>
    <rPh sb="21" eb="22">
      <t>マイ</t>
    </rPh>
    <rPh sb="23" eb="25">
      <t>シヨウ</t>
    </rPh>
    <phoneticPr fontId="3"/>
  </si>
  <si>
    <t>７.合計金額</t>
    <rPh sb="2" eb="4">
      <t>ゴウケイ</t>
    </rPh>
    <rPh sb="4" eb="6">
      <t>キンガク</t>
    </rPh>
    <phoneticPr fontId="3"/>
  </si>
  <si>
    <t xml:space="preserve">    ⑩利用団体票【利用当日まで】</t>
    <rPh sb="11" eb="13">
      <t>リヨウ</t>
    </rPh>
    <rPh sb="13" eb="15">
      <t>トウジツ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</si>
</sst>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游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color rgb="FFFF0000"/>
      <name val="游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8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/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0" fillId="0" borderId="0" xfId="0" applyFill="1" applyAlignment="1"/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vertical="center" textRotation="255" wrapText="1"/>
    </xf>
    <xf numFmtId="0" fontId="6" fillId="0" borderId="0" xfId="0" applyFont="1" applyBorder="1" applyAlignment="1">
      <alignment vertical="top" textRotation="255" wrapText="1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1" fillId="2" borderId="6" xfId="0" applyFont="1" applyFill="1" applyBorder="1" applyAlignment="1"/>
    <xf numFmtId="0" fontId="13" fillId="2" borderId="6" xfId="0" applyFont="1" applyFill="1" applyBorder="1" applyAlignment="1"/>
    <xf numFmtId="0" fontId="8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2" borderId="6" xfId="0" applyFill="1" applyBorder="1">
      <alignment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4" fillId="0" borderId="27" xfId="0" applyFont="1" applyBorder="1">
      <alignment vertical="center"/>
    </xf>
    <xf numFmtId="0" fontId="4" fillId="0" borderId="29" xfId="0" applyFont="1" applyBorder="1">
      <alignment vertical="center"/>
    </xf>
    <xf numFmtId="0" fontId="4" fillId="2" borderId="24" xfId="0" applyFont="1" applyFill="1" applyBorder="1">
      <alignment vertical="center"/>
    </xf>
    <xf numFmtId="0" fontId="15" fillId="0" borderId="0" xfId="2" applyFont="1" applyFill="1" applyAlignment="1"/>
    <xf numFmtId="0" fontId="14" fillId="2" borderId="6" xfId="0" applyFont="1" applyFill="1" applyBorder="1">
      <alignment vertical="center"/>
    </xf>
    <xf numFmtId="0" fontId="0" fillId="0" borderId="0" xfId="0" applyBorder="1" applyAlignment="1">
      <alignment vertical="center" textRotation="255"/>
    </xf>
    <xf numFmtId="0" fontId="0" fillId="0" borderId="7" xfId="0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/>
    <xf numFmtId="0" fontId="0" fillId="0" borderId="7" xfId="0" applyBorder="1">
      <alignment vertical="center"/>
    </xf>
    <xf numFmtId="0" fontId="11" fillId="0" borderId="6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38" fontId="8" fillId="0" borderId="72" xfId="1" applyFont="1" applyBorder="1" applyAlignment="1">
      <alignment horizontal="center" vertical="center"/>
    </xf>
    <xf numFmtId="38" fontId="8" fillId="0" borderId="73" xfId="1" applyFont="1" applyBorder="1" applyAlignment="1">
      <alignment horizontal="center" vertical="center"/>
    </xf>
    <xf numFmtId="38" fontId="8" fillId="0" borderId="74" xfId="1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82" xfId="0" applyFill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6" fillId="2" borderId="89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6" fillId="2" borderId="90" xfId="0" applyFont="1" applyFill="1" applyBorder="1" applyAlignment="1">
      <alignment horizontal="center" vertical="center" wrapText="1" shrinkToFit="1"/>
    </xf>
    <xf numFmtId="0" fontId="6" fillId="2" borderId="75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wrapText="1" shrinkToFit="1"/>
    </xf>
    <xf numFmtId="0" fontId="0" fillId="0" borderId="48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0" xfId="0" applyBorder="1" applyAlignment="1">
      <alignment horizontal="left" vertical="center" shrinkToFit="1"/>
    </xf>
    <xf numFmtId="0" fontId="0" fillId="0" borderId="61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6" fillId="2" borderId="60" xfId="0" applyFont="1" applyFill="1" applyBorder="1" applyAlignment="1">
      <alignment horizontal="center" vertical="center" wrapText="1" shrinkToFit="1"/>
    </xf>
    <xf numFmtId="0" fontId="6" fillId="2" borderId="61" xfId="0" applyFont="1" applyFill="1" applyBorder="1" applyAlignment="1">
      <alignment horizontal="center" vertical="center" wrapText="1" shrinkToFit="1"/>
    </xf>
    <xf numFmtId="0" fontId="6" fillId="2" borderId="31" xfId="0" applyFont="1" applyFill="1" applyBorder="1" applyAlignment="1">
      <alignment horizontal="center" vertical="center" wrapText="1" shrinkToFit="1"/>
    </xf>
    <xf numFmtId="0" fontId="0" fillId="3" borderId="60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wrapText="1"/>
    </xf>
    <xf numFmtId="0" fontId="14" fillId="2" borderId="13" xfId="0" applyFont="1" applyFill="1" applyBorder="1" applyAlignment="1">
      <alignment horizontal="left" wrapText="1"/>
    </xf>
    <xf numFmtId="0" fontId="0" fillId="3" borderId="39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0" xfId="0" applyFill="1" applyBorder="1" applyAlignment="1">
      <alignment horizontal="left" vertical="center" shrinkToFit="1"/>
    </xf>
    <xf numFmtId="0" fontId="0" fillId="3" borderId="61" xfId="0" applyFill="1" applyBorder="1" applyAlignment="1">
      <alignment horizontal="left" vertical="center" shrinkToFit="1"/>
    </xf>
    <xf numFmtId="0" fontId="0" fillId="3" borderId="31" xfId="0" applyFill="1" applyBorder="1" applyAlignment="1">
      <alignment horizontal="left" vertical="center" shrinkToFit="1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" fontId="0" fillId="0" borderId="93" xfId="0" applyNumberFormat="1" applyBorder="1" applyAlignment="1">
      <alignment horizontal="center" vertical="center"/>
    </xf>
    <xf numFmtId="3" fontId="0" fillId="0" borderId="94" xfId="0" applyNumberFormat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0" fontId="4" fillId="3" borderId="76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left" vertical="center"/>
    </xf>
    <xf numFmtId="0" fontId="4" fillId="3" borderId="61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8" fontId="4" fillId="0" borderId="30" xfId="1" applyFont="1" applyBorder="1" applyAlignment="1">
      <alignment horizontal="center" vertical="center"/>
    </xf>
    <xf numFmtId="38" fontId="4" fillId="0" borderId="61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0" fontId="0" fillId="3" borderId="30" xfId="0" applyFill="1" applyBorder="1" applyAlignment="1">
      <alignment horizontal="center"/>
    </xf>
    <xf numFmtId="0" fontId="0" fillId="3" borderId="61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84" xfId="0" applyBorder="1" applyAlignment="1">
      <alignment horizontal="center"/>
    </xf>
    <xf numFmtId="0" fontId="9" fillId="3" borderId="79" xfId="0" applyFont="1" applyFill="1" applyBorder="1" applyAlignment="1">
      <alignment horizontal="center" vertical="center"/>
    </xf>
    <xf numFmtId="0" fontId="9" fillId="3" borderId="82" xfId="0" applyFont="1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95" xfId="0" applyFill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38" fontId="8" fillId="0" borderId="64" xfId="1" applyFont="1" applyBorder="1" applyAlignment="1">
      <alignment horizontal="center" vertical="center"/>
    </xf>
    <xf numFmtId="38" fontId="8" fillId="0" borderId="92" xfId="1" applyFont="1" applyBorder="1" applyAlignment="1">
      <alignment horizontal="center" vertical="center"/>
    </xf>
    <xf numFmtId="38" fontId="8" fillId="0" borderId="91" xfId="1" applyFont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80" xfId="0" applyFont="1" applyFill="1" applyBorder="1" applyAlignment="1">
      <alignment horizontal="center" vertical="center"/>
    </xf>
    <xf numFmtId="0" fontId="9" fillId="0" borderId="81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0" fontId="11" fillId="0" borderId="67" xfId="0" applyFont="1" applyFill="1" applyBorder="1" applyAlignment="1">
      <alignment horizontal="center" vertical="center"/>
    </xf>
    <xf numFmtId="0" fontId="11" fillId="0" borderId="68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8" fillId="0" borderId="64" xfId="1" applyFont="1" applyBorder="1" applyAlignment="1">
      <alignment horizontal="center"/>
    </xf>
    <xf numFmtId="38" fontId="8" fillId="0" borderId="65" xfId="1" applyFont="1" applyBorder="1" applyAlignment="1">
      <alignment horizontal="center"/>
    </xf>
    <xf numFmtId="38" fontId="8" fillId="0" borderId="66" xfId="1" applyFont="1" applyBorder="1" applyAlignment="1">
      <alignment horizontal="center"/>
    </xf>
    <xf numFmtId="38" fontId="8" fillId="0" borderId="67" xfId="1" applyFont="1" applyBorder="1" applyAlignment="1">
      <alignment horizontal="center"/>
    </xf>
    <xf numFmtId="38" fontId="8" fillId="0" borderId="68" xfId="1" applyFont="1" applyBorder="1" applyAlignment="1">
      <alignment horizontal="center"/>
    </xf>
    <xf numFmtId="38" fontId="8" fillId="0" borderId="69" xfId="1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38" fontId="0" fillId="0" borderId="63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62" xfId="1" applyFont="1" applyBorder="1" applyAlignment="1">
      <alignment horizontal="right" vertical="center"/>
    </xf>
    <xf numFmtId="0" fontId="0" fillId="3" borderId="43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38" fontId="0" fillId="0" borderId="27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0" fontId="0" fillId="2" borderId="34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8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left" vertical="center" shrinkToFit="1"/>
    </xf>
    <xf numFmtId="0" fontId="0" fillId="2" borderId="36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38" fontId="0" fillId="0" borderId="53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38" fontId="0" fillId="0" borderId="54" xfId="1" applyFont="1" applyBorder="1" applyAlignment="1">
      <alignment horizontal="right" vertical="center"/>
    </xf>
    <xf numFmtId="0" fontId="10" fillId="0" borderId="19" xfId="0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right"/>
    </xf>
    <xf numFmtId="38" fontId="11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8" fillId="0" borderId="0" xfId="2" applyFont="1" applyFill="1" applyAlignment="1">
      <alignment horizontal="center"/>
    </xf>
    <xf numFmtId="0" fontId="0" fillId="0" borderId="6" xfId="0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177" fontId="17" fillId="3" borderId="0" xfId="0" applyNumberFormat="1" applyFont="1" applyFill="1" applyBorder="1" applyAlignment="1">
      <alignment horizontal="center" vertical="center"/>
    </xf>
    <xf numFmtId="177" fontId="17" fillId="3" borderId="6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49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shrinkToFit="1"/>
    </xf>
    <xf numFmtId="0" fontId="0" fillId="3" borderId="2" xfId="0" applyFill="1" applyBorder="1" applyAlignment="1">
      <alignment horizontal="left" vertical="center" shrinkToFit="1"/>
    </xf>
    <xf numFmtId="0" fontId="0" fillId="3" borderId="5" xfId="0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3" borderId="30" xfId="0" applyFill="1" applyBorder="1" applyAlignment="1">
      <alignment horizontal="left"/>
    </xf>
    <xf numFmtId="0" fontId="0" fillId="3" borderId="61" xfId="0" applyFill="1" applyBorder="1" applyAlignment="1">
      <alignment horizontal="left"/>
    </xf>
    <xf numFmtId="0" fontId="0" fillId="3" borderId="31" xfId="0" applyFill="1" applyBorder="1" applyAlignment="1">
      <alignment horizontal="left"/>
    </xf>
    <xf numFmtId="0" fontId="0" fillId="3" borderId="30" xfId="0" applyFill="1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38" fontId="0" fillId="0" borderId="30" xfId="1" applyFont="1" applyFill="1" applyBorder="1" applyAlignment="1">
      <alignment horizontal="center" vertical="center"/>
    </xf>
    <xf numFmtId="38" fontId="0" fillId="0" borderId="61" xfId="1" applyFont="1" applyFill="1" applyBorder="1" applyAlignment="1">
      <alignment horizontal="center" vertical="center"/>
    </xf>
    <xf numFmtId="38" fontId="0" fillId="0" borderId="76" xfId="1" applyFont="1" applyFill="1" applyBorder="1" applyAlignment="1">
      <alignment horizontal="center" vertical="center"/>
    </xf>
    <xf numFmtId="38" fontId="16" fillId="2" borderId="72" xfId="0" applyNumberFormat="1" applyFont="1" applyFill="1" applyBorder="1" applyAlignment="1">
      <alignment horizontal="right" vertical="center"/>
    </xf>
    <xf numFmtId="38" fontId="16" fillId="2" borderId="73" xfId="0" applyNumberFormat="1" applyFont="1" applyFill="1" applyBorder="1" applyAlignment="1">
      <alignment horizontal="right" vertical="center"/>
    </xf>
    <xf numFmtId="38" fontId="16" fillId="2" borderId="74" xfId="0" applyNumberFormat="1" applyFont="1" applyFill="1" applyBorder="1" applyAlignment="1">
      <alignment horizontal="right" vertical="center"/>
    </xf>
    <xf numFmtId="0" fontId="14" fillId="2" borderId="83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0" fillId="3" borderId="96" xfId="0" applyFill="1" applyBorder="1" applyAlignment="1">
      <alignment horizontal="center" vertical="center"/>
    </xf>
    <xf numFmtId="0" fontId="0" fillId="3" borderId="97" xfId="0" applyFill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64216401-BA70-4C09-92C8-C240C78F3C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111759</xdr:colOff>
      <xdr:row>0</xdr:row>
      <xdr:rowOff>73025</xdr:rowOff>
    </xdr:from>
    <xdr:to>
      <xdr:col>2</xdr:col>
      <xdr:colOff>24764</xdr:colOff>
      <xdr:row>1</xdr:row>
      <xdr:rowOff>2540</xdr:rowOff>
    </xdr:to>
    <xdr:pic>
      <xdr:nvPicPr>
        <xdr:cNvPr id="2" name="Picture 1419">
          <a:extLst>
            <a:ext uri="{FF2B5EF4-FFF2-40B4-BE49-F238E27FC236}">
              <a16:creationId xmlns:a16="http://schemas.microsoft.com/office/drawing/2014/main" id="{83B45B4A-A94E-42FC-BF3D-B43ED337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59" y="73025"/>
          <a:ext cx="339725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111759</xdr:colOff>
      <xdr:row>0</xdr:row>
      <xdr:rowOff>73025</xdr:rowOff>
    </xdr:from>
    <xdr:to>
      <xdr:col>2</xdr:col>
      <xdr:colOff>24764</xdr:colOff>
      <xdr:row>1</xdr:row>
      <xdr:rowOff>2540</xdr:rowOff>
    </xdr:to>
    <xdr:pic>
      <xdr:nvPicPr>
        <xdr:cNvPr id="2" name="Picture 1419">
          <a:extLst>
            <a:ext uri="{FF2B5EF4-FFF2-40B4-BE49-F238E27FC236}">
              <a16:creationId xmlns:a16="http://schemas.microsoft.com/office/drawing/2014/main" id="{8C497D52-5015-4BBC-8DBD-6E822EA8A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59" y="73025"/>
          <a:ext cx="389255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3FDA-277D-487A-B717-8F72A36E4EF5}">
  <sheetPr>
    <pageSetUpPr fitToPage="1"/>
  </sheetPr>
  <dimension ref="A1:CL67"/>
  <sheetViews>
    <sheetView tabSelected="1" zoomScale="85" zoomScaleNormal="85" workbookViewId="0">
      <selection activeCell="G43" sqref="G43:N43"/>
    </sheetView>
  </sheetViews>
  <sheetFormatPr defaultRowHeight="13.5" x14ac:dyDescent="0.15"/>
  <cols>
    <col min="1" max="80" width="3.125" customWidth="1"/>
  </cols>
  <sheetData>
    <row r="1" spans="1:65" ht="35.25" x14ac:dyDescent="0.7">
      <c r="B1" s="30" t="s">
        <v>158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10" t="s">
        <v>135</v>
      </c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0"/>
      <c r="AO1" s="30"/>
      <c r="AP1" s="30"/>
      <c r="AQ1" s="30"/>
      <c r="AR1" s="30"/>
      <c r="AS1" s="30"/>
      <c r="AT1" s="30"/>
      <c r="AY1" s="248" t="s">
        <v>8</v>
      </c>
      <c r="AZ1" s="248"/>
      <c r="BA1" s="248"/>
      <c r="BB1" s="248"/>
      <c r="BC1" s="311" t="s">
        <v>28</v>
      </c>
      <c r="BD1" s="311"/>
      <c r="BE1" s="312"/>
      <c r="BF1" s="312"/>
      <c r="BG1" s="41" t="s">
        <v>0</v>
      </c>
      <c r="BH1" s="312"/>
      <c r="BI1" s="312"/>
      <c r="BJ1" s="41" t="s">
        <v>7</v>
      </c>
      <c r="BK1" s="312"/>
      <c r="BL1" s="312"/>
      <c r="BM1" s="41" t="s">
        <v>1</v>
      </c>
    </row>
    <row r="2" spans="1:65" ht="15" customHeight="1" x14ac:dyDescent="0.15">
      <c r="B2" t="s">
        <v>134</v>
      </c>
      <c r="AL2" s="18"/>
      <c r="AM2" s="18"/>
      <c r="AN2" s="18"/>
      <c r="AO2" s="18"/>
      <c r="AP2" s="18"/>
      <c r="AQ2" s="18"/>
      <c r="AR2" s="18"/>
      <c r="AS2" s="18"/>
      <c r="AU2" s="3"/>
      <c r="AV2" s="3"/>
      <c r="AW2" s="3"/>
      <c r="AX2" s="3"/>
      <c r="AY2" s="3"/>
      <c r="AZ2" s="3"/>
      <c r="BA2" s="35"/>
      <c r="BB2" s="35"/>
      <c r="BC2" s="3"/>
      <c r="BD2" s="35"/>
      <c r="BE2" s="35"/>
      <c r="BF2" s="3"/>
      <c r="BG2" s="35"/>
      <c r="BH2" s="35"/>
      <c r="BI2" s="3"/>
      <c r="BJ2" s="14"/>
    </row>
    <row r="3" spans="1:65" ht="13.15" customHeight="1" x14ac:dyDescent="0.15">
      <c r="A3" s="299" t="s">
        <v>9</v>
      </c>
      <c r="B3" s="299"/>
      <c r="C3" s="299"/>
      <c r="D3" s="299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1"/>
      <c r="Q3" s="302" t="s">
        <v>109</v>
      </c>
      <c r="R3" s="302"/>
      <c r="S3" s="302"/>
      <c r="T3" s="302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H3" s="305" t="s">
        <v>10</v>
      </c>
      <c r="AI3" s="306"/>
      <c r="AJ3" s="306"/>
      <c r="AK3" s="306"/>
      <c r="AL3" s="308"/>
      <c r="AM3" s="308"/>
      <c r="AN3" s="308"/>
      <c r="AO3" s="308"/>
      <c r="AP3" s="308"/>
      <c r="AQ3" s="308"/>
      <c r="AR3" s="308"/>
      <c r="AS3" s="308"/>
      <c r="AU3" s="313" t="s">
        <v>120</v>
      </c>
      <c r="AV3" s="313"/>
      <c r="AW3" s="313"/>
      <c r="AX3" s="315"/>
      <c r="AY3" s="315"/>
      <c r="AZ3" s="315"/>
      <c r="BA3" s="315"/>
      <c r="BB3" s="315"/>
      <c r="BC3" s="315"/>
      <c r="BD3" s="315"/>
      <c r="BE3" s="317" t="s">
        <v>121</v>
      </c>
      <c r="BF3" s="315"/>
      <c r="BG3" s="315"/>
      <c r="BH3" s="315"/>
      <c r="BI3" s="315"/>
      <c r="BJ3" s="315"/>
      <c r="BK3" s="315"/>
      <c r="BL3" s="315"/>
    </row>
    <row r="4" spans="1:65" ht="13.15" customHeight="1" x14ac:dyDescent="0.15">
      <c r="A4" s="248"/>
      <c r="B4" s="248"/>
      <c r="C4" s="248"/>
      <c r="D4" s="248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4"/>
      <c r="Q4" s="303"/>
      <c r="R4" s="303"/>
      <c r="S4" s="303"/>
      <c r="T4" s="303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H4" s="307"/>
      <c r="AI4" s="307"/>
      <c r="AJ4" s="307"/>
      <c r="AK4" s="307"/>
      <c r="AL4" s="309"/>
      <c r="AM4" s="309"/>
      <c r="AN4" s="309"/>
      <c r="AO4" s="309"/>
      <c r="AP4" s="309"/>
      <c r="AQ4" s="309"/>
      <c r="AR4" s="309"/>
      <c r="AS4" s="309"/>
      <c r="AU4" s="314"/>
      <c r="AV4" s="314"/>
      <c r="AW4" s="314"/>
      <c r="AX4" s="316"/>
      <c r="AY4" s="316"/>
      <c r="AZ4" s="316"/>
      <c r="BA4" s="316"/>
      <c r="BB4" s="316"/>
      <c r="BC4" s="316"/>
      <c r="BD4" s="316"/>
      <c r="BE4" s="318"/>
      <c r="BF4" s="316"/>
      <c r="BG4" s="316"/>
      <c r="BH4" s="316"/>
      <c r="BI4" s="316"/>
      <c r="BJ4" s="316"/>
      <c r="BK4" s="316"/>
      <c r="BL4" s="316"/>
    </row>
    <row r="5" spans="1:65" s="2" customFormat="1" ht="8.4499999999999993" customHeight="1" x14ac:dyDescent="0.15">
      <c r="A5" s="7"/>
      <c r="B5" s="7"/>
      <c r="C5" s="7"/>
      <c r="D5" s="7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5"/>
      <c r="R5" s="5"/>
      <c r="S5" s="5"/>
      <c r="T5" s="5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</row>
    <row r="6" spans="1:65" s="6" customFormat="1" ht="23.45" customHeight="1" x14ac:dyDescent="0.2">
      <c r="A6" s="16" t="s">
        <v>37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295"/>
      <c r="R6" s="295"/>
      <c r="S6" s="295"/>
      <c r="T6" s="295"/>
      <c r="U6" s="295"/>
      <c r="V6" s="295"/>
      <c r="W6" s="296"/>
      <c r="X6" s="296"/>
      <c r="Y6" s="297"/>
      <c r="Z6" s="298"/>
      <c r="AA6" s="298"/>
      <c r="AB6" s="298"/>
      <c r="AC6" s="298"/>
      <c r="AD6" s="298"/>
      <c r="AE6" s="298"/>
      <c r="AF6" s="298"/>
      <c r="AH6" s="37" t="s">
        <v>136</v>
      </c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</row>
    <row r="7" spans="1:65" s="9" customFormat="1" ht="18.600000000000001" customHeight="1" thickBot="1" x14ac:dyDescent="0.2">
      <c r="A7" s="8"/>
      <c r="B7" s="8" t="s">
        <v>110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13"/>
      <c r="Z7" s="13"/>
      <c r="AA7" s="13"/>
      <c r="AB7" s="13"/>
      <c r="AC7" s="13"/>
      <c r="AD7" s="13"/>
      <c r="AE7" s="13"/>
      <c r="AF7" s="49"/>
      <c r="AH7" s="36" t="s">
        <v>41</v>
      </c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5" ht="18.600000000000001" customHeight="1" x14ac:dyDescent="0.15">
      <c r="A8" s="11"/>
      <c r="B8" s="88" t="s">
        <v>20</v>
      </c>
      <c r="C8" s="89"/>
      <c r="D8" s="89"/>
      <c r="E8" s="90"/>
      <c r="F8" s="85" t="s">
        <v>14</v>
      </c>
      <c r="G8" s="86"/>
      <c r="H8" s="86"/>
      <c r="I8" s="86"/>
      <c r="J8" s="86"/>
      <c r="K8" s="86"/>
      <c r="L8" s="86"/>
      <c r="M8" s="87"/>
      <c r="N8" s="266" t="s">
        <v>15</v>
      </c>
      <c r="O8" s="86"/>
      <c r="P8" s="86"/>
      <c r="Q8" s="86"/>
      <c r="R8" s="86"/>
      <c r="S8" s="86"/>
      <c r="T8" s="86"/>
      <c r="U8" s="87"/>
      <c r="V8" s="86" t="s">
        <v>16</v>
      </c>
      <c r="W8" s="86"/>
      <c r="X8" s="86"/>
      <c r="Y8" s="86"/>
      <c r="Z8" s="86"/>
      <c r="AA8" s="86"/>
      <c r="AB8" s="86"/>
      <c r="AC8" s="86"/>
      <c r="AD8" s="267" t="s">
        <v>23</v>
      </c>
      <c r="AE8" s="268"/>
      <c r="AF8" s="269"/>
      <c r="AH8" s="36"/>
      <c r="AI8" s="273" t="s">
        <v>130</v>
      </c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273"/>
      <c r="BL8" s="273"/>
      <c r="BM8" s="273"/>
    </row>
    <row r="9" spans="1:65" ht="18.600000000000001" customHeight="1" x14ac:dyDescent="0.15">
      <c r="A9" s="11"/>
      <c r="B9" s="91"/>
      <c r="C9" s="92"/>
      <c r="D9" s="92"/>
      <c r="E9" s="93"/>
      <c r="F9" s="81" t="s">
        <v>21</v>
      </c>
      <c r="G9" s="82"/>
      <c r="H9" s="82"/>
      <c r="I9" s="84"/>
      <c r="J9" s="81" t="s">
        <v>22</v>
      </c>
      <c r="K9" s="82"/>
      <c r="L9" s="82"/>
      <c r="M9" s="83"/>
      <c r="N9" s="283" t="s">
        <v>21</v>
      </c>
      <c r="O9" s="82"/>
      <c r="P9" s="82"/>
      <c r="Q9" s="84"/>
      <c r="R9" s="81" t="s">
        <v>22</v>
      </c>
      <c r="S9" s="82"/>
      <c r="T9" s="82"/>
      <c r="U9" s="83"/>
      <c r="V9" s="82" t="s">
        <v>21</v>
      </c>
      <c r="W9" s="82"/>
      <c r="X9" s="82"/>
      <c r="Y9" s="84"/>
      <c r="Z9" s="81" t="s">
        <v>22</v>
      </c>
      <c r="AA9" s="82"/>
      <c r="AB9" s="82"/>
      <c r="AC9" s="82"/>
      <c r="AD9" s="270"/>
      <c r="AE9" s="271"/>
      <c r="AF9" s="272"/>
      <c r="AH9" s="36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273"/>
      <c r="BK9" s="273"/>
      <c r="BL9" s="273"/>
      <c r="BM9" s="273"/>
    </row>
    <row r="10" spans="1:65" ht="18.600000000000001" customHeight="1" thickBot="1" x14ac:dyDescent="0.2">
      <c r="A10" s="11"/>
      <c r="B10" s="94"/>
      <c r="C10" s="95"/>
      <c r="D10" s="95"/>
      <c r="E10" s="96"/>
      <c r="F10" s="81" t="s">
        <v>12</v>
      </c>
      <c r="G10" s="131"/>
      <c r="H10" s="129" t="s">
        <v>13</v>
      </c>
      <c r="I10" s="132"/>
      <c r="J10" s="81" t="s">
        <v>12</v>
      </c>
      <c r="K10" s="131"/>
      <c r="L10" s="129" t="s">
        <v>13</v>
      </c>
      <c r="M10" s="130"/>
      <c r="N10" s="283" t="s">
        <v>12</v>
      </c>
      <c r="O10" s="131"/>
      <c r="P10" s="284" t="s">
        <v>13</v>
      </c>
      <c r="Q10" s="285"/>
      <c r="R10" s="286" t="s">
        <v>12</v>
      </c>
      <c r="S10" s="287"/>
      <c r="T10" s="284" t="s">
        <v>13</v>
      </c>
      <c r="U10" s="288"/>
      <c r="V10" s="131" t="s">
        <v>12</v>
      </c>
      <c r="W10" s="287"/>
      <c r="X10" s="284" t="s">
        <v>13</v>
      </c>
      <c r="Y10" s="285"/>
      <c r="Z10" s="286" t="s">
        <v>12</v>
      </c>
      <c r="AA10" s="287"/>
      <c r="AB10" s="284" t="s">
        <v>13</v>
      </c>
      <c r="AC10" s="129"/>
      <c r="AD10" s="270"/>
      <c r="AE10" s="271"/>
      <c r="AF10" s="272"/>
      <c r="AI10" s="292" t="s">
        <v>42</v>
      </c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4"/>
      <c r="AU10" s="239" t="s">
        <v>45</v>
      </c>
      <c r="AV10" s="261"/>
      <c r="AW10" s="240"/>
      <c r="AX10" s="239" t="s">
        <v>25</v>
      </c>
      <c r="AY10" s="261"/>
      <c r="AZ10" s="240"/>
      <c r="BA10" s="239" t="s">
        <v>27</v>
      </c>
      <c r="BB10" s="261"/>
      <c r="BC10" s="240"/>
      <c r="BD10" s="239" t="s">
        <v>23</v>
      </c>
      <c r="BE10" s="261"/>
      <c r="BF10" s="240"/>
      <c r="BG10" s="289" t="s">
        <v>4</v>
      </c>
      <c r="BH10" s="290"/>
      <c r="BI10" s="290"/>
      <c r="BJ10" s="290"/>
      <c r="BK10" s="290"/>
      <c r="BL10" s="291"/>
    </row>
    <row r="11" spans="1:65" ht="18.600000000000001" customHeight="1" thickTop="1" x14ac:dyDescent="0.15">
      <c r="A11" s="12"/>
      <c r="B11" s="97" t="s">
        <v>29</v>
      </c>
      <c r="C11" s="98"/>
      <c r="D11" s="98"/>
      <c r="E11" s="99"/>
      <c r="F11" s="78"/>
      <c r="G11" s="119"/>
      <c r="H11" s="120"/>
      <c r="I11" s="79"/>
      <c r="J11" s="78"/>
      <c r="K11" s="119"/>
      <c r="L11" s="120"/>
      <c r="M11" s="121"/>
      <c r="N11" s="122"/>
      <c r="O11" s="119"/>
      <c r="P11" s="256"/>
      <c r="Q11" s="257"/>
      <c r="R11" s="258"/>
      <c r="S11" s="256"/>
      <c r="T11" s="256"/>
      <c r="U11" s="259"/>
      <c r="V11" s="260"/>
      <c r="W11" s="256"/>
      <c r="X11" s="256"/>
      <c r="Y11" s="257"/>
      <c r="Z11" s="258"/>
      <c r="AA11" s="256"/>
      <c r="AB11" s="256"/>
      <c r="AC11" s="262"/>
      <c r="AD11" s="263">
        <v>0</v>
      </c>
      <c r="AE11" s="264"/>
      <c r="AF11" s="265"/>
      <c r="AI11" s="170" t="s">
        <v>26</v>
      </c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1"/>
      <c r="AU11" s="159">
        <v>100</v>
      </c>
      <c r="AV11" s="160"/>
      <c r="AW11" s="161"/>
      <c r="AX11" s="78"/>
      <c r="AY11" s="255"/>
      <c r="AZ11" s="79"/>
      <c r="BA11" s="78"/>
      <c r="BB11" s="255"/>
      <c r="BC11" s="79"/>
      <c r="BD11" s="72">
        <f>SUM(AU11*AX11*BA11)</f>
        <v>0</v>
      </c>
      <c r="BE11" s="73"/>
      <c r="BF11" s="73"/>
      <c r="BG11" s="274">
        <f>SUM(BD11:BF13)</f>
        <v>0</v>
      </c>
      <c r="BH11" s="275"/>
      <c r="BI11" s="275"/>
      <c r="BJ11" s="275"/>
      <c r="BK11" s="275"/>
      <c r="BL11" s="276"/>
    </row>
    <row r="12" spans="1:65" ht="18.600000000000001" customHeight="1" x14ac:dyDescent="0.15">
      <c r="A12" s="12"/>
      <c r="B12" s="97" t="s">
        <v>30</v>
      </c>
      <c r="C12" s="98"/>
      <c r="D12" s="98"/>
      <c r="E12" s="99"/>
      <c r="F12" s="78"/>
      <c r="G12" s="119"/>
      <c r="H12" s="120"/>
      <c r="I12" s="79"/>
      <c r="J12" s="78"/>
      <c r="K12" s="119"/>
      <c r="L12" s="120"/>
      <c r="M12" s="121"/>
      <c r="N12" s="122"/>
      <c r="O12" s="119"/>
      <c r="P12" s="135"/>
      <c r="Q12" s="137"/>
      <c r="R12" s="138"/>
      <c r="S12" s="135"/>
      <c r="T12" s="135"/>
      <c r="U12" s="136"/>
      <c r="V12" s="119"/>
      <c r="W12" s="135"/>
      <c r="X12" s="135"/>
      <c r="Y12" s="137"/>
      <c r="Z12" s="138"/>
      <c r="AA12" s="135"/>
      <c r="AB12" s="135"/>
      <c r="AC12" s="120"/>
      <c r="AD12" s="229">
        <f>SUMPRODUCT((F12:I12)*300+(N12:Q12)*300+(V12:Y12)*300)</f>
        <v>0</v>
      </c>
      <c r="AE12" s="230"/>
      <c r="AF12" s="231"/>
      <c r="AI12" s="170" t="s">
        <v>44</v>
      </c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1"/>
      <c r="AU12" s="159">
        <v>200</v>
      </c>
      <c r="AV12" s="160"/>
      <c r="AW12" s="161"/>
      <c r="AX12" s="78"/>
      <c r="AY12" s="255"/>
      <c r="AZ12" s="79"/>
      <c r="BA12" s="78"/>
      <c r="BB12" s="255"/>
      <c r="BC12" s="79"/>
      <c r="BD12" s="72">
        <f t="shared" ref="BD12:BD13" si="0">SUM(AU12*AX12*BA12)</f>
        <v>0</v>
      </c>
      <c r="BE12" s="73"/>
      <c r="BF12" s="73"/>
      <c r="BG12" s="277"/>
      <c r="BH12" s="278"/>
      <c r="BI12" s="278"/>
      <c r="BJ12" s="278"/>
      <c r="BK12" s="278"/>
      <c r="BL12" s="279"/>
    </row>
    <row r="13" spans="1:65" ht="18.600000000000001" customHeight="1" thickBot="1" x14ac:dyDescent="0.2">
      <c r="A13" s="12"/>
      <c r="B13" s="97" t="s">
        <v>17</v>
      </c>
      <c r="C13" s="98"/>
      <c r="D13" s="98"/>
      <c r="E13" s="99"/>
      <c r="F13" s="78"/>
      <c r="G13" s="119"/>
      <c r="H13" s="120"/>
      <c r="I13" s="79"/>
      <c r="J13" s="78"/>
      <c r="K13" s="119"/>
      <c r="L13" s="120"/>
      <c r="M13" s="121"/>
      <c r="N13" s="122"/>
      <c r="O13" s="119"/>
      <c r="P13" s="135"/>
      <c r="Q13" s="137"/>
      <c r="R13" s="138"/>
      <c r="S13" s="135"/>
      <c r="T13" s="135"/>
      <c r="U13" s="136"/>
      <c r="V13" s="119"/>
      <c r="W13" s="135"/>
      <c r="X13" s="135"/>
      <c r="Y13" s="137"/>
      <c r="Z13" s="138"/>
      <c r="AA13" s="135"/>
      <c r="AB13" s="135"/>
      <c r="AC13" s="120"/>
      <c r="AD13" s="229">
        <f>SUMPRODUCT((F13:I13)*600+(N13:Q13)*600+(V13:Y13)*600)</f>
        <v>0</v>
      </c>
      <c r="AE13" s="230"/>
      <c r="AF13" s="231"/>
      <c r="AI13" s="170" t="s">
        <v>43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1"/>
      <c r="AU13" s="72">
        <v>400</v>
      </c>
      <c r="AV13" s="73"/>
      <c r="AW13" s="74"/>
      <c r="AX13" s="78"/>
      <c r="AY13" s="255"/>
      <c r="AZ13" s="79"/>
      <c r="BA13" s="78"/>
      <c r="BB13" s="255"/>
      <c r="BC13" s="79"/>
      <c r="BD13" s="72">
        <f t="shared" si="0"/>
        <v>0</v>
      </c>
      <c r="BE13" s="73"/>
      <c r="BF13" s="73"/>
      <c r="BG13" s="280"/>
      <c r="BH13" s="281"/>
      <c r="BI13" s="281"/>
      <c r="BJ13" s="281"/>
      <c r="BK13" s="281"/>
      <c r="BL13" s="282"/>
    </row>
    <row r="14" spans="1:65" ht="18.600000000000001" customHeight="1" thickTop="1" x14ac:dyDescent="0.15">
      <c r="A14" s="12"/>
      <c r="B14" s="97" t="s">
        <v>18</v>
      </c>
      <c r="C14" s="98"/>
      <c r="D14" s="98"/>
      <c r="E14" s="99"/>
      <c r="F14" s="78"/>
      <c r="G14" s="119"/>
      <c r="H14" s="120"/>
      <c r="I14" s="79"/>
      <c r="J14" s="78"/>
      <c r="K14" s="119"/>
      <c r="L14" s="120"/>
      <c r="M14" s="121"/>
      <c r="N14" s="122"/>
      <c r="O14" s="119"/>
      <c r="P14" s="135"/>
      <c r="Q14" s="137"/>
      <c r="R14" s="138"/>
      <c r="S14" s="135"/>
      <c r="T14" s="135"/>
      <c r="U14" s="136"/>
      <c r="V14" s="119"/>
      <c r="W14" s="135"/>
      <c r="X14" s="135"/>
      <c r="Y14" s="137"/>
      <c r="Z14" s="138"/>
      <c r="AA14" s="135"/>
      <c r="AB14" s="135"/>
      <c r="AC14" s="120"/>
      <c r="AD14" s="229">
        <f>SUMPRODUCT((F14:I14)*600+(N14:Q14)*600+(V14:Y14)*600)</f>
        <v>0</v>
      </c>
      <c r="AE14" s="230"/>
      <c r="AF14" s="231"/>
      <c r="AH14" s="17" t="s">
        <v>137</v>
      </c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</row>
    <row r="15" spans="1:65" ht="18.600000000000001" customHeight="1" x14ac:dyDescent="0.15">
      <c r="A15" s="12"/>
      <c r="B15" s="97" t="s">
        <v>19</v>
      </c>
      <c r="C15" s="98"/>
      <c r="D15" s="98"/>
      <c r="E15" s="99"/>
      <c r="F15" s="78"/>
      <c r="G15" s="119"/>
      <c r="H15" s="120"/>
      <c r="I15" s="79"/>
      <c r="J15" s="78"/>
      <c r="K15" s="119"/>
      <c r="L15" s="120"/>
      <c r="M15" s="121"/>
      <c r="N15" s="122"/>
      <c r="O15" s="119"/>
      <c r="P15" s="135"/>
      <c r="Q15" s="137"/>
      <c r="R15" s="138"/>
      <c r="S15" s="135"/>
      <c r="T15" s="135"/>
      <c r="U15" s="136"/>
      <c r="V15" s="119"/>
      <c r="W15" s="135"/>
      <c r="X15" s="135"/>
      <c r="Y15" s="137"/>
      <c r="Z15" s="138"/>
      <c r="AA15" s="135"/>
      <c r="AB15" s="135"/>
      <c r="AC15" s="120"/>
      <c r="AD15" s="229">
        <f>SUMPRODUCT((F15:I15)*600+(N15:Q15)*600+(V15:Y15)*600)</f>
        <v>0</v>
      </c>
      <c r="AE15" s="230"/>
      <c r="AF15" s="231"/>
      <c r="AI15" s="254" t="s">
        <v>138</v>
      </c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</row>
    <row r="16" spans="1:65" ht="18.600000000000001" customHeight="1" thickBot="1" x14ac:dyDescent="0.2">
      <c r="A16" s="12"/>
      <c r="B16" s="97" t="s">
        <v>106</v>
      </c>
      <c r="C16" s="98"/>
      <c r="D16" s="98"/>
      <c r="E16" s="99"/>
      <c r="F16" s="78"/>
      <c r="G16" s="119"/>
      <c r="H16" s="120"/>
      <c r="I16" s="79"/>
      <c r="J16" s="78"/>
      <c r="K16" s="119"/>
      <c r="L16" s="120"/>
      <c r="M16" s="121"/>
      <c r="N16" s="122"/>
      <c r="O16" s="119"/>
      <c r="P16" s="135"/>
      <c r="Q16" s="137"/>
      <c r="R16" s="138"/>
      <c r="S16" s="135"/>
      <c r="T16" s="135"/>
      <c r="U16" s="136"/>
      <c r="V16" s="119"/>
      <c r="W16" s="135"/>
      <c r="X16" s="135"/>
      <c r="Y16" s="137"/>
      <c r="Z16" s="138"/>
      <c r="AA16" s="135"/>
      <c r="AB16" s="135"/>
      <c r="AC16" s="120"/>
      <c r="AD16" s="229">
        <f>SUMPRODUCT((F16:I16)*600+(N16:Q16)*600+(V16:Y16)*600)</f>
        <v>0</v>
      </c>
      <c r="AE16" s="230"/>
      <c r="AF16" s="231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</row>
    <row r="17" spans="1:90" ht="18.600000000000001" customHeight="1" x14ac:dyDescent="0.15">
      <c r="A17" s="12"/>
      <c r="B17" s="97" t="s">
        <v>107</v>
      </c>
      <c r="C17" s="98"/>
      <c r="D17" s="98"/>
      <c r="E17" s="99"/>
      <c r="F17" s="78"/>
      <c r="G17" s="119"/>
      <c r="H17" s="120"/>
      <c r="I17" s="79"/>
      <c r="J17" s="78"/>
      <c r="K17" s="119"/>
      <c r="L17" s="120"/>
      <c r="M17" s="121"/>
      <c r="N17" s="122"/>
      <c r="O17" s="119"/>
      <c r="P17" s="135"/>
      <c r="Q17" s="137"/>
      <c r="R17" s="138"/>
      <c r="S17" s="135"/>
      <c r="T17" s="135"/>
      <c r="U17" s="136"/>
      <c r="V17" s="119"/>
      <c r="W17" s="135"/>
      <c r="X17" s="135"/>
      <c r="Y17" s="137"/>
      <c r="Z17" s="138"/>
      <c r="AA17" s="135"/>
      <c r="AB17" s="135"/>
      <c r="AC17" s="120"/>
      <c r="AD17" s="229">
        <f>SUMPRODUCT((F17:I17)*600+(N17:Q17)*600+(V17:Y17)*600)</f>
        <v>0</v>
      </c>
      <c r="AE17" s="230"/>
      <c r="AF17" s="231"/>
      <c r="AI17" s="244" t="s">
        <v>39</v>
      </c>
      <c r="AJ17" s="245"/>
      <c r="AK17" s="245"/>
      <c r="AL17" s="245"/>
      <c r="AM17" s="245"/>
      <c r="AN17" s="246"/>
      <c r="AO17" s="51" t="s">
        <v>74</v>
      </c>
      <c r="AP17" s="52"/>
      <c r="AQ17" s="52"/>
      <c r="AR17" s="53"/>
      <c r="AS17" s="232" t="s">
        <v>84</v>
      </c>
      <c r="AT17" s="250"/>
      <c r="AU17" s="252" t="s">
        <v>39</v>
      </c>
      <c r="AV17" s="245"/>
      <c r="AW17" s="245"/>
      <c r="AX17" s="246"/>
      <c r="AY17" s="51" t="s">
        <v>74</v>
      </c>
      <c r="AZ17" s="52"/>
      <c r="BA17" s="52"/>
      <c r="BB17" s="53"/>
      <c r="BC17" s="232" t="s">
        <v>84</v>
      </c>
      <c r="BD17" s="233"/>
      <c r="BF17" s="236" t="s">
        <v>86</v>
      </c>
      <c r="BG17" s="237"/>
      <c r="BH17" s="237"/>
      <c r="BI17" s="237"/>
      <c r="BJ17" s="237"/>
      <c r="BK17" s="237"/>
      <c r="BL17" s="237"/>
      <c r="BM17" s="238"/>
    </row>
    <row r="18" spans="1:90" ht="18.600000000000001" customHeight="1" x14ac:dyDescent="0.15">
      <c r="A18" s="12"/>
      <c r="B18" s="241" t="s">
        <v>122</v>
      </c>
      <c r="C18" s="242"/>
      <c r="D18" s="242"/>
      <c r="E18" s="243"/>
      <c r="F18" s="78"/>
      <c r="G18" s="119"/>
      <c r="H18" s="120"/>
      <c r="I18" s="79"/>
      <c r="J18" s="78"/>
      <c r="K18" s="119"/>
      <c r="L18" s="120"/>
      <c r="M18" s="121"/>
      <c r="N18" s="122"/>
      <c r="O18" s="119"/>
      <c r="P18" s="135"/>
      <c r="Q18" s="137"/>
      <c r="R18" s="138"/>
      <c r="S18" s="135"/>
      <c r="T18" s="135"/>
      <c r="U18" s="136"/>
      <c r="V18" s="119"/>
      <c r="W18" s="135"/>
      <c r="X18" s="135"/>
      <c r="Y18" s="137"/>
      <c r="Z18" s="138"/>
      <c r="AA18" s="135"/>
      <c r="AB18" s="135"/>
      <c r="AC18" s="120"/>
      <c r="AD18" s="229">
        <f>SUMPRODUCT((F18:I18)*1200+(N18:Q18)*1200+(V18:Y18)*1200)</f>
        <v>0</v>
      </c>
      <c r="AE18" s="230"/>
      <c r="AF18" s="231"/>
      <c r="AI18" s="247"/>
      <c r="AJ18" s="248"/>
      <c r="AK18" s="248"/>
      <c r="AL18" s="248"/>
      <c r="AM18" s="248"/>
      <c r="AN18" s="249"/>
      <c r="AO18" s="239" t="s">
        <v>46</v>
      </c>
      <c r="AP18" s="240"/>
      <c r="AQ18" s="239" t="s">
        <v>47</v>
      </c>
      <c r="AR18" s="240"/>
      <c r="AS18" s="234"/>
      <c r="AT18" s="251"/>
      <c r="AU18" s="253"/>
      <c r="AV18" s="248"/>
      <c r="AW18" s="248"/>
      <c r="AX18" s="249"/>
      <c r="AY18" s="239" t="s">
        <v>46</v>
      </c>
      <c r="AZ18" s="240"/>
      <c r="BA18" s="239" t="s">
        <v>47</v>
      </c>
      <c r="BB18" s="240"/>
      <c r="BC18" s="234"/>
      <c r="BD18" s="235"/>
      <c r="BF18" s="225" t="s">
        <v>85</v>
      </c>
      <c r="BG18" s="226"/>
      <c r="BH18" s="227"/>
      <c r="BI18" s="205" t="s">
        <v>115</v>
      </c>
      <c r="BJ18" s="228"/>
      <c r="BK18" s="205" t="s">
        <v>2</v>
      </c>
      <c r="BL18" s="206"/>
      <c r="BM18" s="207"/>
    </row>
    <row r="19" spans="1:90" ht="18.600000000000001" customHeight="1" x14ac:dyDescent="0.15">
      <c r="A19" s="12"/>
      <c r="B19" s="97" t="s">
        <v>108</v>
      </c>
      <c r="C19" s="98"/>
      <c r="D19" s="98"/>
      <c r="E19" s="99"/>
      <c r="F19" s="78"/>
      <c r="G19" s="119"/>
      <c r="H19" s="120"/>
      <c r="I19" s="79"/>
      <c r="J19" s="78"/>
      <c r="K19" s="119"/>
      <c r="L19" s="120"/>
      <c r="M19" s="121"/>
      <c r="N19" s="122"/>
      <c r="O19" s="119"/>
      <c r="P19" s="135"/>
      <c r="Q19" s="137"/>
      <c r="R19" s="138"/>
      <c r="S19" s="135"/>
      <c r="T19" s="135"/>
      <c r="U19" s="136"/>
      <c r="V19" s="119"/>
      <c r="W19" s="135"/>
      <c r="X19" s="135"/>
      <c r="Y19" s="137"/>
      <c r="Z19" s="138"/>
      <c r="AA19" s="135"/>
      <c r="AB19" s="135"/>
      <c r="AC19" s="120"/>
      <c r="AD19" s="229">
        <f>SUMPRODUCT((F19:I19)*2500+(N19:Q19)*2500+(V19:Y19)*2500)</f>
        <v>0</v>
      </c>
      <c r="AE19" s="230"/>
      <c r="AF19" s="231"/>
      <c r="AH19" s="32"/>
      <c r="AI19" s="69" t="s">
        <v>63</v>
      </c>
      <c r="AJ19" s="70"/>
      <c r="AK19" s="70"/>
      <c r="AL19" s="70"/>
      <c r="AM19" s="70"/>
      <c r="AN19" s="71"/>
      <c r="AO19" s="159">
        <v>1000</v>
      </c>
      <c r="AP19" s="161"/>
      <c r="AQ19" s="159">
        <v>2000</v>
      </c>
      <c r="AR19" s="161"/>
      <c r="AS19" s="168"/>
      <c r="AT19" s="169"/>
      <c r="AU19" s="170" t="s">
        <v>48</v>
      </c>
      <c r="AV19" s="70"/>
      <c r="AW19" s="70"/>
      <c r="AX19" s="71"/>
      <c r="AY19" s="159">
        <v>500</v>
      </c>
      <c r="AZ19" s="161"/>
      <c r="BA19" s="159">
        <v>1000</v>
      </c>
      <c r="BB19" s="161"/>
      <c r="BC19" s="168"/>
      <c r="BD19" s="201"/>
      <c r="BF19" s="122"/>
      <c r="BG19" s="79"/>
      <c r="BH19" s="33" t="s">
        <v>3</v>
      </c>
      <c r="BI19" s="203"/>
      <c r="BJ19" s="204"/>
      <c r="BK19" s="205">
        <f t="shared" ref="BK19:BK25" si="1">SUM(BF19*BI19)</f>
        <v>0</v>
      </c>
      <c r="BL19" s="206"/>
      <c r="BM19" s="207"/>
    </row>
    <row r="20" spans="1:90" ht="18.600000000000001" customHeight="1" thickBot="1" x14ac:dyDescent="0.2">
      <c r="A20" s="12"/>
      <c r="B20" s="100" t="s">
        <v>148</v>
      </c>
      <c r="C20" s="101"/>
      <c r="D20" s="101"/>
      <c r="E20" s="102"/>
      <c r="F20" s="113"/>
      <c r="G20" s="110"/>
      <c r="H20" s="111"/>
      <c r="I20" s="114"/>
      <c r="J20" s="113"/>
      <c r="K20" s="110"/>
      <c r="L20" s="111"/>
      <c r="M20" s="112"/>
      <c r="N20" s="109"/>
      <c r="O20" s="110"/>
      <c r="P20" s="218"/>
      <c r="Q20" s="222"/>
      <c r="R20" s="223"/>
      <c r="S20" s="218"/>
      <c r="T20" s="218"/>
      <c r="U20" s="224"/>
      <c r="V20" s="110"/>
      <c r="W20" s="218"/>
      <c r="X20" s="218"/>
      <c r="Y20" s="222"/>
      <c r="Z20" s="223"/>
      <c r="AA20" s="218"/>
      <c r="AB20" s="218"/>
      <c r="AC20" s="111"/>
      <c r="AD20" s="219">
        <f>SUMPRODUCT((F20:I20)*2500+(N20:Q20)*2500+(V20:Y20)*2500)</f>
        <v>0</v>
      </c>
      <c r="AE20" s="220"/>
      <c r="AF20" s="221"/>
      <c r="AH20" s="32"/>
      <c r="AI20" s="69" t="s">
        <v>61</v>
      </c>
      <c r="AJ20" s="70"/>
      <c r="AK20" s="70"/>
      <c r="AL20" s="70"/>
      <c r="AM20" s="70"/>
      <c r="AN20" s="71"/>
      <c r="AO20" s="159">
        <v>500</v>
      </c>
      <c r="AP20" s="161"/>
      <c r="AQ20" s="159">
        <v>1000</v>
      </c>
      <c r="AR20" s="161"/>
      <c r="AS20" s="168"/>
      <c r="AT20" s="169"/>
      <c r="AU20" s="170" t="s">
        <v>49</v>
      </c>
      <c r="AV20" s="70"/>
      <c r="AW20" s="70"/>
      <c r="AX20" s="71"/>
      <c r="AY20" s="159">
        <v>500</v>
      </c>
      <c r="AZ20" s="161"/>
      <c r="BA20" s="159">
        <v>1000</v>
      </c>
      <c r="BB20" s="161"/>
      <c r="BC20" s="168"/>
      <c r="BD20" s="201"/>
      <c r="BF20" s="122"/>
      <c r="BG20" s="79"/>
      <c r="BH20" s="33" t="s">
        <v>3</v>
      </c>
      <c r="BI20" s="203"/>
      <c r="BJ20" s="204"/>
      <c r="BK20" s="205">
        <f t="shared" si="1"/>
        <v>0</v>
      </c>
      <c r="BL20" s="206"/>
      <c r="BM20" s="207"/>
    </row>
    <row r="21" spans="1:90" ht="18.600000000000001" customHeight="1" thickTop="1" x14ac:dyDescent="0.15">
      <c r="A21" s="12"/>
      <c r="B21" s="103" t="s">
        <v>38</v>
      </c>
      <c r="C21" s="104"/>
      <c r="D21" s="104"/>
      <c r="E21" s="105"/>
      <c r="F21" s="117">
        <f>SUM(F11:G20)</f>
        <v>0</v>
      </c>
      <c r="G21" s="116"/>
      <c r="H21" s="117">
        <f t="shared" ref="H21" si="2">SUM(H11:I20)</f>
        <v>0</v>
      </c>
      <c r="I21" s="116"/>
      <c r="J21" s="117">
        <f t="shared" ref="J21" si="3">SUM(J11:K20)</f>
        <v>0</v>
      </c>
      <c r="K21" s="116"/>
      <c r="L21" s="117">
        <f t="shared" ref="L21:AB21" si="4">SUM(L11:M20)</f>
        <v>0</v>
      </c>
      <c r="M21" s="118"/>
      <c r="N21" s="115">
        <f t="shared" si="4"/>
        <v>0</v>
      </c>
      <c r="O21" s="116"/>
      <c r="P21" s="209">
        <f t="shared" si="4"/>
        <v>0</v>
      </c>
      <c r="Q21" s="209"/>
      <c r="R21" s="209">
        <f t="shared" si="4"/>
        <v>0</v>
      </c>
      <c r="S21" s="209"/>
      <c r="T21" s="209">
        <f t="shared" si="4"/>
        <v>0</v>
      </c>
      <c r="U21" s="217"/>
      <c r="V21" s="208">
        <f t="shared" si="4"/>
        <v>0</v>
      </c>
      <c r="W21" s="209"/>
      <c r="X21" s="209">
        <f t="shared" si="4"/>
        <v>0</v>
      </c>
      <c r="Y21" s="209"/>
      <c r="Z21" s="209">
        <f t="shared" si="4"/>
        <v>0</v>
      </c>
      <c r="AA21" s="209"/>
      <c r="AB21" s="209">
        <f t="shared" si="4"/>
        <v>0</v>
      </c>
      <c r="AC21" s="210"/>
      <c r="AD21" s="211">
        <f>SUM(AD11:AF20)</f>
        <v>0</v>
      </c>
      <c r="AE21" s="212"/>
      <c r="AF21" s="213"/>
      <c r="AH21" s="32"/>
      <c r="AI21" s="69" t="s">
        <v>35</v>
      </c>
      <c r="AJ21" s="70"/>
      <c r="AK21" s="70"/>
      <c r="AL21" s="70"/>
      <c r="AM21" s="70"/>
      <c r="AN21" s="71"/>
      <c r="AO21" s="159">
        <v>1000</v>
      </c>
      <c r="AP21" s="161"/>
      <c r="AQ21" s="159">
        <v>2000</v>
      </c>
      <c r="AR21" s="161"/>
      <c r="AS21" s="168"/>
      <c r="AT21" s="169"/>
      <c r="AU21" s="170" t="s">
        <v>50</v>
      </c>
      <c r="AV21" s="70"/>
      <c r="AW21" s="70"/>
      <c r="AX21" s="71"/>
      <c r="AY21" s="159">
        <v>500</v>
      </c>
      <c r="AZ21" s="161"/>
      <c r="BA21" s="159">
        <v>1000</v>
      </c>
      <c r="BB21" s="161"/>
      <c r="BC21" s="168"/>
      <c r="BD21" s="201"/>
      <c r="BF21" s="122"/>
      <c r="BG21" s="79"/>
      <c r="BH21" s="33" t="s">
        <v>3</v>
      </c>
      <c r="BI21" s="203"/>
      <c r="BJ21" s="204"/>
      <c r="BK21" s="205">
        <f t="shared" si="1"/>
        <v>0</v>
      </c>
      <c r="BL21" s="206"/>
      <c r="BM21" s="207"/>
    </row>
    <row r="22" spans="1:90" ht="18.600000000000001" customHeight="1" thickBot="1" x14ac:dyDescent="0.2">
      <c r="A22" s="11"/>
      <c r="B22" s="106" t="s">
        <v>4</v>
      </c>
      <c r="C22" s="107"/>
      <c r="D22" s="107"/>
      <c r="E22" s="108"/>
      <c r="F22" s="126">
        <f>SUM(F21:I21)</f>
        <v>0</v>
      </c>
      <c r="G22" s="127"/>
      <c r="H22" s="127"/>
      <c r="I22" s="128"/>
      <c r="J22" s="126">
        <f>SUM(J21:M21)</f>
        <v>0</v>
      </c>
      <c r="K22" s="127"/>
      <c r="L22" s="127"/>
      <c r="M22" s="128"/>
      <c r="N22" s="126">
        <f>SUM(N21:Q21)</f>
        <v>0</v>
      </c>
      <c r="O22" s="127"/>
      <c r="P22" s="127"/>
      <c r="Q22" s="128"/>
      <c r="R22" s="126">
        <f>SUM(R21:U21)</f>
        <v>0</v>
      </c>
      <c r="S22" s="127"/>
      <c r="T22" s="127"/>
      <c r="U22" s="128"/>
      <c r="V22" s="126">
        <f>SUM(V21:Y21)</f>
        <v>0</v>
      </c>
      <c r="W22" s="127"/>
      <c r="X22" s="127"/>
      <c r="Y22" s="128"/>
      <c r="Z22" s="126">
        <f>SUM(Z21:AC21)</f>
        <v>0</v>
      </c>
      <c r="AA22" s="127"/>
      <c r="AB22" s="127"/>
      <c r="AC22" s="127"/>
      <c r="AD22" s="214"/>
      <c r="AE22" s="215"/>
      <c r="AF22" s="216"/>
      <c r="AH22" s="32"/>
      <c r="AI22" s="69" t="s">
        <v>62</v>
      </c>
      <c r="AJ22" s="70"/>
      <c r="AK22" s="70"/>
      <c r="AL22" s="70"/>
      <c r="AM22" s="70"/>
      <c r="AN22" s="71"/>
      <c r="AO22" s="159">
        <v>1000</v>
      </c>
      <c r="AP22" s="161"/>
      <c r="AQ22" s="159">
        <v>2000</v>
      </c>
      <c r="AR22" s="161"/>
      <c r="AS22" s="168"/>
      <c r="AT22" s="169"/>
      <c r="AU22" s="170" t="s">
        <v>51</v>
      </c>
      <c r="AV22" s="70"/>
      <c r="AW22" s="70"/>
      <c r="AX22" s="71"/>
      <c r="AY22" s="159">
        <v>500</v>
      </c>
      <c r="AZ22" s="161"/>
      <c r="BA22" s="159">
        <v>1000</v>
      </c>
      <c r="BB22" s="161"/>
      <c r="BC22" s="168"/>
      <c r="BD22" s="201"/>
      <c r="BF22" s="122"/>
      <c r="BG22" s="79"/>
      <c r="BH22" s="33" t="s">
        <v>3</v>
      </c>
      <c r="BI22" s="203"/>
      <c r="BJ22" s="204"/>
      <c r="BK22" s="205">
        <f t="shared" si="1"/>
        <v>0</v>
      </c>
      <c r="BL22" s="206"/>
      <c r="BM22" s="207"/>
    </row>
    <row r="23" spans="1:90" ht="18.600000000000001" customHeight="1" x14ac:dyDescent="0.2">
      <c r="A23" s="133" t="s">
        <v>111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4"/>
      <c r="AI23" s="69" t="s">
        <v>56</v>
      </c>
      <c r="AJ23" s="70"/>
      <c r="AK23" s="70"/>
      <c r="AL23" s="70"/>
      <c r="AM23" s="70"/>
      <c r="AN23" s="71"/>
      <c r="AO23" s="159">
        <v>500</v>
      </c>
      <c r="AP23" s="161"/>
      <c r="AQ23" s="159">
        <v>1000</v>
      </c>
      <c r="AR23" s="161"/>
      <c r="AS23" s="168"/>
      <c r="AT23" s="169"/>
      <c r="AU23" s="170" t="s">
        <v>52</v>
      </c>
      <c r="AV23" s="70"/>
      <c r="AW23" s="70"/>
      <c r="AX23" s="71"/>
      <c r="AY23" s="159">
        <v>500</v>
      </c>
      <c r="AZ23" s="161"/>
      <c r="BA23" s="159">
        <v>1000</v>
      </c>
      <c r="BB23" s="161"/>
      <c r="BC23" s="168"/>
      <c r="BD23" s="201"/>
      <c r="BF23" s="122"/>
      <c r="BG23" s="79"/>
      <c r="BH23" s="33" t="s">
        <v>3</v>
      </c>
      <c r="BI23" s="203"/>
      <c r="BJ23" s="204"/>
      <c r="BK23" s="205">
        <f t="shared" si="1"/>
        <v>0</v>
      </c>
      <c r="BL23" s="206"/>
      <c r="BM23" s="207"/>
    </row>
    <row r="24" spans="1:90" ht="18.600000000000001" customHeight="1" thickBot="1" x14ac:dyDescent="0.2">
      <c r="A24" s="21" t="s">
        <v>113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I24" s="69" t="s">
        <v>57</v>
      </c>
      <c r="AJ24" s="70"/>
      <c r="AK24" s="70"/>
      <c r="AL24" s="70"/>
      <c r="AM24" s="70"/>
      <c r="AN24" s="71"/>
      <c r="AO24" s="159">
        <v>500</v>
      </c>
      <c r="AP24" s="161"/>
      <c r="AQ24" s="159">
        <v>1000</v>
      </c>
      <c r="AR24" s="161"/>
      <c r="AS24" s="168"/>
      <c r="AT24" s="169"/>
      <c r="AU24" s="170" t="s">
        <v>53</v>
      </c>
      <c r="AV24" s="70"/>
      <c r="AW24" s="70"/>
      <c r="AX24" s="71"/>
      <c r="AY24" s="159">
        <v>500</v>
      </c>
      <c r="AZ24" s="161"/>
      <c r="BA24" s="159">
        <v>1000</v>
      </c>
      <c r="BB24" s="161"/>
      <c r="BC24" s="168"/>
      <c r="BD24" s="201"/>
      <c r="BE24" s="19"/>
      <c r="BF24" s="122"/>
      <c r="BG24" s="79"/>
      <c r="BH24" s="33" t="s">
        <v>3</v>
      </c>
      <c r="BI24" s="203"/>
      <c r="BJ24" s="204"/>
      <c r="BK24" s="205">
        <f t="shared" si="1"/>
        <v>0</v>
      </c>
      <c r="BL24" s="206"/>
      <c r="BM24" s="207"/>
    </row>
    <row r="25" spans="1:90" s="6" customFormat="1" ht="18.600000000000001" customHeight="1" thickBot="1" x14ac:dyDescent="0.2">
      <c r="A25" s="29" t="s">
        <v>80</v>
      </c>
      <c r="B25" s="123" t="s">
        <v>82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5"/>
      <c r="N25" s="123" t="s">
        <v>40</v>
      </c>
      <c r="O25" s="123"/>
      <c r="P25" s="123"/>
      <c r="Q25" s="51" t="s">
        <v>123</v>
      </c>
      <c r="R25" s="51"/>
      <c r="S25" s="51"/>
      <c r="T25" s="51"/>
      <c r="U25" s="51"/>
      <c r="V25" s="51" t="s">
        <v>83</v>
      </c>
      <c r="W25" s="51"/>
      <c r="X25" s="51"/>
      <c r="Y25" s="51"/>
      <c r="Z25" s="51"/>
      <c r="AA25" s="182" t="s">
        <v>4</v>
      </c>
      <c r="AB25" s="182"/>
      <c r="AC25" s="182"/>
      <c r="AD25" s="182"/>
      <c r="AE25" s="182"/>
      <c r="AF25" s="183"/>
      <c r="AG25"/>
      <c r="AH25"/>
      <c r="AI25" s="69" t="s">
        <v>58</v>
      </c>
      <c r="AJ25" s="70"/>
      <c r="AK25" s="70"/>
      <c r="AL25" s="70"/>
      <c r="AM25" s="70"/>
      <c r="AN25" s="71"/>
      <c r="AO25" s="159">
        <v>500</v>
      </c>
      <c r="AP25" s="161"/>
      <c r="AQ25" s="159">
        <v>1000</v>
      </c>
      <c r="AR25" s="161"/>
      <c r="AS25" s="168"/>
      <c r="AT25" s="169"/>
      <c r="AU25" s="170" t="s">
        <v>54</v>
      </c>
      <c r="AV25" s="70"/>
      <c r="AW25" s="70"/>
      <c r="AX25" s="71"/>
      <c r="AY25" s="159">
        <v>500</v>
      </c>
      <c r="AZ25" s="161"/>
      <c r="BA25" s="159">
        <v>1000</v>
      </c>
      <c r="BB25" s="161"/>
      <c r="BC25" s="168"/>
      <c r="BD25" s="201"/>
      <c r="BE25" s="19"/>
      <c r="BF25" s="122"/>
      <c r="BG25" s="79"/>
      <c r="BH25" s="33" t="s">
        <v>3</v>
      </c>
      <c r="BI25" s="180"/>
      <c r="BJ25" s="181"/>
      <c r="BK25" s="190">
        <f t="shared" si="1"/>
        <v>0</v>
      </c>
      <c r="BL25" s="191"/>
      <c r="BM25" s="192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</row>
    <row r="26" spans="1:90" s="6" customFormat="1" ht="18.600000000000001" customHeight="1" thickTop="1" thickBot="1" x14ac:dyDescent="0.2">
      <c r="A26" s="27" t="s">
        <v>81</v>
      </c>
      <c r="B26" s="154" t="s">
        <v>36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6"/>
      <c r="N26" s="184">
        <f>VLOOKUP(B26,※計算データ!B4:C23,2,FALSE)</f>
        <v>0</v>
      </c>
      <c r="O26" s="184"/>
      <c r="P26" s="184"/>
      <c r="Q26" s="185"/>
      <c r="R26" s="185"/>
      <c r="S26" s="185"/>
      <c r="T26" s="185"/>
      <c r="U26" s="185"/>
      <c r="V26" s="186">
        <f>SUM(N26*Q26)</f>
        <v>0</v>
      </c>
      <c r="W26" s="186"/>
      <c r="X26" s="186"/>
      <c r="Y26" s="186"/>
      <c r="Z26" s="186"/>
      <c r="AA26" s="187">
        <f>SUM(V26:Z30)</f>
        <v>0</v>
      </c>
      <c r="AB26" s="187"/>
      <c r="AC26" s="187"/>
      <c r="AD26" s="187"/>
      <c r="AE26" s="187"/>
      <c r="AF26" s="188"/>
      <c r="AH26"/>
      <c r="AI26" s="69" t="s">
        <v>70</v>
      </c>
      <c r="AJ26" s="70"/>
      <c r="AK26" s="70"/>
      <c r="AL26" s="70"/>
      <c r="AM26" s="70"/>
      <c r="AN26" s="71"/>
      <c r="AO26" s="159">
        <v>500</v>
      </c>
      <c r="AP26" s="161"/>
      <c r="AQ26" s="159">
        <v>1000</v>
      </c>
      <c r="AR26" s="161"/>
      <c r="AS26" s="168"/>
      <c r="AT26" s="169"/>
      <c r="AU26" s="170" t="s">
        <v>55</v>
      </c>
      <c r="AV26" s="70"/>
      <c r="AW26" s="70"/>
      <c r="AX26" s="71"/>
      <c r="AY26" s="159">
        <v>500</v>
      </c>
      <c r="AZ26" s="161"/>
      <c r="BA26" s="159">
        <v>1000</v>
      </c>
      <c r="BB26" s="161"/>
      <c r="BC26" s="168"/>
      <c r="BD26" s="201"/>
      <c r="BF26" s="162" t="s">
        <v>4</v>
      </c>
      <c r="BG26" s="163"/>
      <c r="BH26" s="164"/>
      <c r="BI26" s="193">
        <f>SUM(BK19:BM25)</f>
        <v>0</v>
      </c>
      <c r="BJ26" s="194"/>
      <c r="BK26" s="194"/>
      <c r="BL26" s="194"/>
      <c r="BM26" s="195"/>
      <c r="BN26"/>
      <c r="BO26"/>
      <c r="BP26"/>
      <c r="BQ26"/>
      <c r="BR26"/>
    </row>
    <row r="27" spans="1:90" s="6" customFormat="1" ht="18.600000000000001" customHeight="1" thickTop="1" thickBot="1" x14ac:dyDescent="0.2">
      <c r="A27" s="27" t="s">
        <v>76</v>
      </c>
      <c r="B27" s="154" t="s">
        <v>36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6"/>
      <c r="N27" s="184">
        <f>VLOOKUP(B27,※計算データ!B4:C23,2,FALSE)</f>
        <v>0</v>
      </c>
      <c r="O27" s="184"/>
      <c r="P27" s="184"/>
      <c r="Q27" s="185"/>
      <c r="R27" s="185"/>
      <c r="S27" s="185"/>
      <c r="T27" s="185"/>
      <c r="U27" s="185"/>
      <c r="V27" s="186">
        <f>SUM(N27*Q27)</f>
        <v>0</v>
      </c>
      <c r="W27" s="186"/>
      <c r="X27" s="186"/>
      <c r="Y27" s="186"/>
      <c r="Z27" s="186"/>
      <c r="AA27" s="187"/>
      <c r="AB27" s="187"/>
      <c r="AC27" s="187"/>
      <c r="AD27" s="187"/>
      <c r="AE27" s="187"/>
      <c r="AF27" s="188"/>
      <c r="AH27"/>
      <c r="AI27" s="144" t="s">
        <v>59</v>
      </c>
      <c r="AJ27" s="145"/>
      <c r="AK27" s="145"/>
      <c r="AL27" s="145"/>
      <c r="AM27" s="145"/>
      <c r="AN27" s="146"/>
      <c r="AO27" s="199">
        <v>500</v>
      </c>
      <c r="AP27" s="200"/>
      <c r="AQ27" s="199">
        <v>1000</v>
      </c>
      <c r="AR27" s="200"/>
      <c r="AS27" s="149"/>
      <c r="AT27" s="202"/>
      <c r="AU27" s="170" t="s">
        <v>60</v>
      </c>
      <c r="AV27" s="70"/>
      <c r="AW27" s="70"/>
      <c r="AX27" s="71"/>
      <c r="AY27" s="159">
        <v>500</v>
      </c>
      <c r="AZ27" s="161"/>
      <c r="BA27" s="159">
        <v>1000</v>
      </c>
      <c r="BB27" s="161"/>
      <c r="BC27" s="168"/>
      <c r="BD27" s="201"/>
      <c r="BF27" s="165"/>
      <c r="BG27" s="166"/>
      <c r="BH27" s="167"/>
      <c r="BI27" s="196"/>
      <c r="BJ27" s="197"/>
      <c r="BK27" s="197"/>
      <c r="BL27" s="197"/>
      <c r="BM27" s="198"/>
      <c r="BO27"/>
      <c r="BP27"/>
      <c r="BQ27"/>
      <c r="BR27"/>
    </row>
    <row r="28" spans="1:90" s="6" customFormat="1" ht="18.600000000000001" customHeight="1" thickTop="1" thickBot="1" x14ac:dyDescent="0.2">
      <c r="A28" s="27" t="s">
        <v>77</v>
      </c>
      <c r="B28" s="154" t="s">
        <v>36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6"/>
      <c r="N28" s="184">
        <f>VLOOKUP(B28,※計算データ!B4:C23,2,FALSE)</f>
        <v>0</v>
      </c>
      <c r="O28" s="184"/>
      <c r="P28" s="184"/>
      <c r="Q28" s="185"/>
      <c r="R28" s="185"/>
      <c r="S28" s="185"/>
      <c r="T28" s="185"/>
      <c r="U28" s="185"/>
      <c r="V28" s="186">
        <f>SUM(N28*Q28)</f>
        <v>0</v>
      </c>
      <c r="W28" s="186"/>
      <c r="X28" s="186"/>
      <c r="Y28" s="186"/>
      <c r="Z28" s="186"/>
      <c r="AA28" s="187"/>
      <c r="AB28" s="187"/>
      <c r="AC28" s="187"/>
      <c r="AD28" s="187"/>
      <c r="AE28" s="187"/>
      <c r="AF28" s="188"/>
      <c r="AH28"/>
      <c r="AI28" s="42"/>
      <c r="AJ28" s="42"/>
      <c r="AK28" s="42"/>
      <c r="AL28" s="42"/>
      <c r="AM28" s="42"/>
      <c r="AN28" s="42"/>
      <c r="AO28" s="43"/>
      <c r="AP28" s="43"/>
      <c r="AQ28" s="43"/>
      <c r="AR28" s="45"/>
      <c r="AS28" s="44"/>
      <c r="AT28" s="44"/>
      <c r="AU28" s="144" t="s">
        <v>152</v>
      </c>
      <c r="AV28" s="145"/>
      <c r="AW28" s="145"/>
      <c r="AX28" s="146"/>
      <c r="AY28" s="147">
        <v>500</v>
      </c>
      <c r="AZ28" s="148"/>
      <c r="BA28" s="147">
        <v>1000</v>
      </c>
      <c r="BB28" s="148"/>
      <c r="BC28" s="149"/>
      <c r="BD28" s="150"/>
      <c r="BE28" s="9"/>
      <c r="BF28" s="38"/>
      <c r="BG28" s="38"/>
      <c r="BH28" s="38"/>
      <c r="BI28" s="13"/>
      <c r="BJ28" s="13"/>
      <c r="BK28" s="13"/>
      <c r="BL28" s="13"/>
      <c r="BM28" s="13"/>
    </row>
    <row r="29" spans="1:90" s="6" customFormat="1" ht="18.600000000000001" customHeight="1" thickTop="1" thickBot="1" x14ac:dyDescent="0.2">
      <c r="A29" s="27" t="s">
        <v>78</v>
      </c>
      <c r="B29" s="154" t="s">
        <v>36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6"/>
      <c r="N29" s="184">
        <f>VLOOKUP(B29,※計算データ!B4:C23,2,FALSE)</f>
        <v>0</v>
      </c>
      <c r="O29" s="184"/>
      <c r="P29" s="184"/>
      <c r="Q29" s="185"/>
      <c r="R29" s="185"/>
      <c r="S29" s="185"/>
      <c r="T29" s="185"/>
      <c r="U29" s="185"/>
      <c r="V29" s="186">
        <f>SUM(N29*Q29)</f>
        <v>0</v>
      </c>
      <c r="W29" s="186"/>
      <c r="X29" s="186"/>
      <c r="Y29" s="186"/>
      <c r="Z29" s="186"/>
      <c r="AA29" s="187"/>
      <c r="AB29" s="187"/>
      <c r="AC29" s="187"/>
      <c r="AD29" s="187"/>
      <c r="AE29" s="187"/>
      <c r="AF29" s="188"/>
    </row>
    <row r="30" spans="1:90" s="6" customFormat="1" ht="18.600000000000001" customHeight="1" thickTop="1" thickBot="1" x14ac:dyDescent="0.25">
      <c r="A30" s="28" t="s">
        <v>79</v>
      </c>
      <c r="B30" s="151" t="s">
        <v>36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3"/>
      <c r="N30" s="171">
        <f>VLOOKUP(B30,※計算データ!B4:C23,2,FALSE)</f>
        <v>0</v>
      </c>
      <c r="O30" s="172"/>
      <c r="P30" s="173"/>
      <c r="Q30" s="174"/>
      <c r="R30" s="175"/>
      <c r="S30" s="175"/>
      <c r="T30" s="175"/>
      <c r="U30" s="176"/>
      <c r="V30" s="177">
        <f>SUM(N30*Q30)</f>
        <v>0</v>
      </c>
      <c r="W30" s="178"/>
      <c r="X30" s="178"/>
      <c r="Y30" s="178"/>
      <c r="Z30" s="179"/>
      <c r="AA30" s="54"/>
      <c r="AB30" s="54"/>
      <c r="AC30" s="54"/>
      <c r="AD30" s="54"/>
      <c r="AE30" s="54"/>
      <c r="AF30" s="189"/>
      <c r="AI30" s="133" t="s">
        <v>153</v>
      </c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</row>
    <row r="31" spans="1:90" s="6" customFormat="1" ht="18.600000000000001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F31"/>
      <c r="AI31" s="335" t="s">
        <v>154</v>
      </c>
      <c r="AJ31" s="335"/>
      <c r="AK31" s="335"/>
      <c r="AL31" s="335"/>
      <c r="AM31" s="335"/>
      <c r="AN31" s="335"/>
      <c r="AO31" s="335"/>
      <c r="AP31" s="335"/>
      <c r="AQ31" s="335"/>
      <c r="AR31" s="335"/>
      <c r="AS31" s="335"/>
      <c r="AT31" s="335"/>
      <c r="AU31" s="335"/>
      <c r="AV31" s="335"/>
      <c r="AW31" s="335"/>
      <c r="AX31" s="335"/>
      <c r="AY31" s="335"/>
      <c r="AZ31" s="335"/>
      <c r="BA31" s="335"/>
      <c r="BB31" s="335"/>
      <c r="BC31" s="335"/>
      <c r="BD31" s="335"/>
      <c r="BE31" s="335"/>
      <c r="BF31" s="335"/>
      <c r="BG31" s="335"/>
      <c r="BH31" s="335"/>
      <c r="BI31" s="335"/>
      <c r="BJ31" s="335"/>
      <c r="BK31" s="335"/>
      <c r="BL31" s="335"/>
      <c r="BM31" s="335"/>
      <c r="BN31" s="335"/>
    </row>
    <row r="32" spans="1:90" s="6" customFormat="1" ht="18.600000000000001" customHeight="1" x14ac:dyDescent="0.2">
      <c r="A32" s="16" t="s">
        <v>112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7"/>
      <c r="AE32" s="9"/>
      <c r="AI32" s="335"/>
      <c r="AJ32" s="335"/>
      <c r="AK32" s="335"/>
      <c r="AL32" s="335"/>
      <c r="AM32" s="335"/>
      <c r="AN32" s="335"/>
      <c r="AO32" s="335"/>
      <c r="AP32" s="335"/>
      <c r="AQ32" s="335"/>
      <c r="AR32" s="335"/>
      <c r="AS32" s="335"/>
      <c r="AT32" s="335"/>
      <c r="AU32" s="335"/>
      <c r="AV32" s="335"/>
      <c r="AW32" s="335"/>
      <c r="AX32" s="335"/>
      <c r="AY32" s="335"/>
      <c r="AZ32" s="335"/>
      <c r="BA32" s="335"/>
      <c r="BB32" s="335"/>
      <c r="BC32" s="335"/>
      <c r="BD32" s="335"/>
      <c r="BE32" s="335"/>
      <c r="BF32" s="335"/>
      <c r="BG32" s="335"/>
      <c r="BH32" s="335"/>
      <c r="BI32" s="335"/>
      <c r="BJ32" s="335"/>
      <c r="BK32" s="335"/>
      <c r="BL32" s="335"/>
      <c r="BM32" s="335"/>
      <c r="BN32" s="335"/>
    </row>
    <row r="33" spans="1:66" s="6" customFormat="1" ht="18.600000000000001" customHeight="1" thickBot="1" x14ac:dyDescent="0.2">
      <c r="A33" t="s">
        <v>146</v>
      </c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14"/>
      <c r="R33" s="14" t="s">
        <v>144</v>
      </c>
      <c r="S33" s="14"/>
      <c r="T33" s="14"/>
      <c r="U33" s="14"/>
      <c r="V33" s="14"/>
      <c r="W33" s="14"/>
      <c r="X33" s="14"/>
      <c r="Y33"/>
      <c r="Z33"/>
      <c r="AA33"/>
      <c r="AB33"/>
      <c r="AC33"/>
      <c r="AD33"/>
      <c r="AE33"/>
      <c r="AF33"/>
      <c r="AG33"/>
      <c r="AI33" s="335"/>
      <c r="AJ33" s="335"/>
      <c r="AK33" s="335"/>
      <c r="AL33" s="335"/>
      <c r="AM33" s="335"/>
      <c r="AN33" s="335"/>
      <c r="AO33" s="335"/>
      <c r="AP33" s="335"/>
      <c r="AQ33" s="335"/>
      <c r="AR33" s="335"/>
      <c r="AS33" s="335"/>
      <c r="AT33" s="335"/>
      <c r="AU33" s="335"/>
      <c r="AV33" s="335"/>
      <c r="AW33" s="335"/>
      <c r="AX33" s="335"/>
      <c r="AY33" s="335"/>
      <c r="AZ33" s="335"/>
      <c r="BA33" s="335"/>
      <c r="BB33" s="335"/>
      <c r="BC33" s="335"/>
      <c r="BD33" s="335"/>
      <c r="BE33" s="335"/>
      <c r="BF33" s="335"/>
      <c r="BG33" s="335"/>
      <c r="BH33" s="335"/>
      <c r="BI33" s="335"/>
      <c r="BJ33" s="335"/>
      <c r="BK33" s="335"/>
      <c r="BL33" s="335"/>
      <c r="BM33" s="335"/>
      <c r="BN33" s="335"/>
    </row>
    <row r="34" spans="1:66" s="6" customFormat="1" ht="18.600000000000001" customHeight="1" thickBot="1" x14ac:dyDescent="0.2">
      <c r="A34"/>
      <c r="B34" s="157" t="s">
        <v>64</v>
      </c>
      <c r="C34" s="52"/>
      <c r="D34" s="52"/>
      <c r="E34" s="52"/>
      <c r="F34" s="53"/>
      <c r="G34" s="51" t="s">
        <v>45</v>
      </c>
      <c r="H34" s="52"/>
      <c r="I34" s="53"/>
      <c r="J34" s="51" t="s">
        <v>25</v>
      </c>
      <c r="K34" s="53"/>
      <c r="L34" s="51" t="s">
        <v>24</v>
      </c>
      <c r="M34" s="53"/>
      <c r="N34" s="51" t="s">
        <v>23</v>
      </c>
      <c r="O34" s="52"/>
      <c r="P34" s="158"/>
      <c r="Q34" s="14"/>
      <c r="R34" s="157" t="s">
        <v>139</v>
      </c>
      <c r="S34" s="52"/>
      <c r="T34" s="52"/>
      <c r="U34" s="52"/>
      <c r="V34" s="53"/>
      <c r="W34" s="51" t="s">
        <v>143</v>
      </c>
      <c r="X34" s="52"/>
      <c r="Y34" s="53"/>
      <c r="Z34" s="51" t="s">
        <v>145</v>
      </c>
      <c r="AA34" s="53"/>
      <c r="AB34" s="51" t="s">
        <v>27</v>
      </c>
      <c r="AC34" s="53"/>
      <c r="AD34" s="51" t="s">
        <v>23</v>
      </c>
      <c r="AE34" s="52"/>
      <c r="AF34" s="158"/>
      <c r="AI34" s="336"/>
      <c r="AJ34" s="336"/>
      <c r="AK34" s="336"/>
      <c r="AL34" s="336"/>
      <c r="AM34" s="336"/>
      <c r="AN34" s="336"/>
      <c r="AO34" s="336"/>
      <c r="AP34" s="336"/>
      <c r="AQ34" s="336"/>
      <c r="AR34" s="336"/>
      <c r="AS34" s="336"/>
      <c r="AT34" s="336"/>
      <c r="AU34" s="336"/>
      <c r="AV34" s="336"/>
      <c r="AW34" s="336"/>
      <c r="AX34" s="336"/>
      <c r="AY34" s="336"/>
      <c r="AZ34" s="336"/>
      <c r="BA34" s="336"/>
      <c r="BB34" s="336"/>
      <c r="BC34" s="336"/>
      <c r="BD34" s="336"/>
      <c r="BE34" s="336"/>
      <c r="BF34" s="336"/>
      <c r="BG34" s="336"/>
      <c r="BH34" s="336"/>
      <c r="BI34" s="336"/>
      <c r="BJ34" s="336"/>
      <c r="BK34" s="336"/>
      <c r="BL34" s="336"/>
      <c r="BM34" s="336"/>
      <c r="BN34" s="336"/>
    </row>
    <row r="35" spans="1:66" s="6" customFormat="1" ht="18.600000000000001" customHeight="1" x14ac:dyDescent="0.15">
      <c r="A35"/>
      <c r="B35" s="69" t="s">
        <v>34</v>
      </c>
      <c r="C35" s="70"/>
      <c r="D35" s="70"/>
      <c r="E35" s="70"/>
      <c r="F35" s="71"/>
      <c r="G35" s="159">
        <v>1630</v>
      </c>
      <c r="H35" s="160"/>
      <c r="I35" s="161"/>
      <c r="J35" s="78"/>
      <c r="K35" s="79"/>
      <c r="L35" s="78"/>
      <c r="M35" s="79"/>
      <c r="N35" s="72">
        <f>SUM(G35*J35*L35)</f>
        <v>0</v>
      </c>
      <c r="O35" s="73"/>
      <c r="P35" s="80"/>
      <c r="Q35" s="14"/>
      <c r="R35" s="69" t="s">
        <v>140</v>
      </c>
      <c r="S35" s="70"/>
      <c r="T35" s="70"/>
      <c r="U35" s="70"/>
      <c r="V35" s="71"/>
      <c r="W35" s="159">
        <v>2000</v>
      </c>
      <c r="X35" s="160"/>
      <c r="Y35" s="161"/>
      <c r="Z35" s="78"/>
      <c r="AA35" s="79"/>
      <c r="AB35" s="78"/>
      <c r="AC35" s="79"/>
      <c r="AD35" s="72">
        <f>SUM(W35*Z35*AB35)</f>
        <v>0</v>
      </c>
      <c r="AE35" s="73"/>
      <c r="AF35" s="80"/>
      <c r="AI35" s="337" t="s">
        <v>80</v>
      </c>
      <c r="AJ35" s="339" t="s">
        <v>6</v>
      </c>
      <c r="AK35" s="340"/>
      <c r="AL35" s="340"/>
      <c r="AM35" s="340"/>
      <c r="AN35" s="340"/>
      <c r="AO35" s="340"/>
      <c r="AP35" s="340"/>
      <c r="AQ35" s="340"/>
      <c r="AR35" s="340"/>
      <c r="AS35" s="341"/>
      <c r="AT35" s="345" t="s">
        <v>73</v>
      </c>
      <c r="AU35" s="346"/>
      <c r="AV35" s="346"/>
      <c r="AW35" s="346"/>
      <c r="AX35" s="346"/>
      <c r="AY35" s="346"/>
      <c r="AZ35" s="346"/>
      <c r="BA35" s="347"/>
      <c r="BB35" s="348" t="s">
        <v>31</v>
      </c>
      <c r="BC35" s="349"/>
      <c r="BD35" s="349"/>
      <c r="BE35" s="349"/>
      <c r="BF35" s="349"/>
      <c r="BG35" s="349"/>
      <c r="BH35" s="350"/>
      <c r="BI35" s="354" t="s">
        <v>116</v>
      </c>
      <c r="BJ35" s="355"/>
      <c r="BK35" s="356"/>
      <c r="BL35" s="360" t="s">
        <v>23</v>
      </c>
      <c r="BM35" s="361"/>
      <c r="BN35" s="362"/>
    </row>
    <row r="36" spans="1:66" s="9" customFormat="1" ht="18.600000000000001" customHeight="1" x14ac:dyDescent="0.15">
      <c r="A36"/>
      <c r="B36" s="69" t="s">
        <v>32</v>
      </c>
      <c r="C36" s="70"/>
      <c r="D36" s="70"/>
      <c r="E36" s="70"/>
      <c r="F36" s="71"/>
      <c r="G36" s="159">
        <v>1220</v>
      </c>
      <c r="H36" s="160"/>
      <c r="I36" s="161"/>
      <c r="J36" s="78"/>
      <c r="K36" s="79"/>
      <c r="L36" s="78"/>
      <c r="M36" s="79"/>
      <c r="N36" s="72">
        <f>SUM(G36*J36*L36)</f>
        <v>0</v>
      </c>
      <c r="O36" s="73"/>
      <c r="P36" s="80"/>
      <c r="Q36" s="14"/>
      <c r="R36" s="69" t="s">
        <v>141</v>
      </c>
      <c r="S36" s="70"/>
      <c r="T36" s="70"/>
      <c r="U36" s="70"/>
      <c r="V36" s="71"/>
      <c r="W36" s="159">
        <v>1500</v>
      </c>
      <c r="X36" s="160"/>
      <c r="Y36" s="161"/>
      <c r="Z36" s="78"/>
      <c r="AA36" s="79"/>
      <c r="AB36" s="78"/>
      <c r="AC36" s="79"/>
      <c r="AD36" s="72">
        <f>SUM(W36*Z36*AB36)</f>
        <v>0</v>
      </c>
      <c r="AE36" s="73"/>
      <c r="AF36" s="80"/>
      <c r="AG36" s="6"/>
      <c r="AH36" s="6"/>
      <c r="AI36" s="338"/>
      <c r="AJ36" s="342"/>
      <c r="AK36" s="343"/>
      <c r="AL36" s="343"/>
      <c r="AM36" s="343"/>
      <c r="AN36" s="343"/>
      <c r="AO36" s="343"/>
      <c r="AP36" s="343"/>
      <c r="AQ36" s="343"/>
      <c r="AR36" s="343"/>
      <c r="AS36" s="344"/>
      <c r="AT36" s="366" t="s">
        <v>11</v>
      </c>
      <c r="AU36" s="367"/>
      <c r="AV36" s="366" t="s">
        <v>114</v>
      </c>
      <c r="AW36" s="367"/>
      <c r="AX36" s="366" t="s">
        <v>71</v>
      </c>
      <c r="AY36" s="367"/>
      <c r="AZ36" s="366" t="s">
        <v>72</v>
      </c>
      <c r="BA36" s="367"/>
      <c r="BB36" s="351"/>
      <c r="BC36" s="352"/>
      <c r="BD36" s="352"/>
      <c r="BE36" s="352"/>
      <c r="BF36" s="352"/>
      <c r="BG36" s="352"/>
      <c r="BH36" s="353"/>
      <c r="BI36" s="357"/>
      <c r="BJ36" s="358"/>
      <c r="BK36" s="359"/>
      <c r="BL36" s="363"/>
      <c r="BM36" s="364"/>
      <c r="BN36" s="365"/>
    </row>
    <row r="37" spans="1:66" s="9" customFormat="1" ht="18.600000000000001" customHeight="1" thickBot="1" x14ac:dyDescent="0.2">
      <c r="A37"/>
      <c r="B37" s="69" t="s">
        <v>33</v>
      </c>
      <c r="C37" s="70"/>
      <c r="D37" s="70"/>
      <c r="E37" s="70"/>
      <c r="F37" s="71"/>
      <c r="G37" s="72">
        <v>810</v>
      </c>
      <c r="H37" s="73"/>
      <c r="I37" s="74"/>
      <c r="J37" s="60"/>
      <c r="K37" s="61"/>
      <c r="L37" s="60"/>
      <c r="M37" s="61"/>
      <c r="N37" s="62">
        <f>SUM(G37*J37*L37)</f>
        <v>0</v>
      </c>
      <c r="O37" s="75"/>
      <c r="P37" s="76"/>
      <c r="Q37"/>
      <c r="R37" s="69" t="s">
        <v>142</v>
      </c>
      <c r="S37" s="70"/>
      <c r="T37" s="70"/>
      <c r="U37" s="70"/>
      <c r="V37" s="71"/>
      <c r="W37" s="72">
        <v>1000</v>
      </c>
      <c r="X37" s="73"/>
      <c r="Y37" s="74"/>
      <c r="Z37" s="60"/>
      <c r="AA37" s="61"/>
      <c r="AB37" s="60"/>
      <c r="AC37" s="61"/>
      <c r="AD37" s="62">
        <f>SUM(W37*Z37*AB37)</f>
        <v>0</v>
      </c>
      <c r="AE37" s="75"/>
      <c r="AF37" s="76"/>
      <c r="AG37"/>
      <c r="AH37" s="6"/>
      <c r="AI37" s="25" t="s">
        <v>75</v>
      </c>
      <c r="AJ37" s="330"/>
      <c r="AK37" s="331"/>
      <c r="AL37" s="331"/>
      <c r="AM37" s="331"/>
      <c r="AN37" s="331"/>
      <c r="AO37" s="331"/>
      <c r="AP37" s="331"/>
      <c r="AQ37" s="331"/>
      <c r="AR37" s="331"/>
      <c r="AS37" s="332"/>
      <c r="AT37" s="319"/>
      <c r="AU37" s="320"/>
      <c r="AV37" s="319"/>
      <c r="AW37" s="320"/>
      <c r="AX37" s="319"/>
      <c r="AY37" s="320"/>
      <c r="AZ37" s="319"/>
      <c r="BA37" s="320"/>
      <c r="BB37" s="321"/>
      <c r="BC37" s="322"/>
      <c r="BD37" s="322"/>
      <c r="BE37" s="322"/>
      <c r="BF37" s="322"/>
      <c r="BG37" s="322"/>
      <c r="BH37" s="323"/>
      <c r="BI37" s="324"/>
      <c r="BJ37" s="325"/>
      <c r="BK37" s="326"/>
      <c r="BL37" s="327"/>
      <c r="BM37" s="328"/>
      <c r="BN37" s="329"/>
    </row>
    <row r="38" spans="1:66" ht="18.600000000000001" customHeight="1" thickTop="1" thickBot="1" x14ac:dyDescent="0.2">
      <c r="B38" s="66" t="s">
        <v>4</v>
      </c>
      <c r="C38" s="67"/>
      <c r="D38" s="67"/>
      <c r="E38" s="67"/>
      <c r="F38" s="67"/>
      <c r="G38" s="67"/>
      <c r="H38" s="67"/>
      <c r="I38" s="68"/>
      <c r="J38" s="54">
        <f>SUM(N35:P37)</f>
        <v>0</v>
      </c>
      <c r="K38" s="55"/>
      <c r="L38" s="55"/>
      <c r="M38" s="55"/>
      <c r="N38" s="55"/>
      <c r="O38" s="55"/>
      <c r="P38" s="56"/>
      <c r="R38" s="66" t="s">
        <v>4</v>
      </c>
      <c r="S38" s="67"/>
      <c r="T38" s="67"/>
      <c r="U38" s="67"/>
      <c r="V38" s="67"/>
      <c r="W38" s="67"/>
      <c r="X38" s="67"/>
      <c r="Y38" s="68"/>
      <c r="Z38" s="54">
        <f>SUM(AD35:AF37)</f>
        <v>0</v>
      </c>
      <c r="AA38" s="55"/>
      <c r="AB38" s="55"/>
      <c r="AC38" s="55"/>
      <c r="AD38" s="55"/>
      <c r="AE38" s="55"/>
      <c r="AF38" s="56"/>
      <c r="AH38" s="6"/>
      <c r="AI38" s="25" t="s">
        <v>76</v>
      </c>
      <c r="AJ38" s="330"/>
      <c r="AK38" s="331"/>
      <c r="AL38" s="331"/>
      <c r="AM38" s="331"/>
      <c r="AN38" s="331"/>
      <c r="AO38" s="331"/>
      <c r="AP38" s="331"/>
      <c r="AQ38" s="331"/>
      <c r="AR38" s="331"/>
      <c r="AS38" s="332"/>
      <c r="AT38" s="319"/>
      <c r="AU38" s="320"/>
      <c r="AV38" s="319"/>
      <c r="AW38" s="320"/>
      <c r="AX38" s="319"/>
      <c r="AY38" s="320"/>
      <c r="AZ38" s="319"/>
      <c r="BA38" s="320"/>
      <c r="BB38" s="321"/>
      <c r="BC38" s="322"/>
      <c r="BD38" s="322"/>
      <c r="BE38" s="322"/>
      <c r="BF38" s="322"/>
      <c r="BG38" s="322"/>
      <c r="BH38" s="323"/>
      <c r="BI38" s="324"/>
      <c r="BJ38" s="325"/>
      <c r="BK38" s="326"/>
      <c r="BL38" s="327"/>
      <c r="BM38" s="328"/>
      <c r="BN38" s="329"/>
    </row>
    <row r="39" spans="1:66" ht="18.600000000000001" customHeight="1" thickBot="1" x14ac:dyDescent="0.2">
      <c r="A39" t="s">
        <v>67</v>
      </c>
      <c r="O39" s="1"/>
      <c r="AG39" s="9"/>
      <c r="AH39" s="9"/>
      <c r="AI39" s="25" t="s">
        <v>77</v>
      </c>
      <c r="AJ39" s="330"/>
      <c r="AK39" s="331"/>
      <c r="AL39" s="331"/>
      <c r="AM39" s="331"/>
      <c r="AN39" s="331"/>
      <c r="AO39" s="331"/>
      <c r="AP39" s="331"/>
      <c r="AQ39" s="331"/>
      <c r="AR39" s="331"/>
      <c r="AS39" s="332"/>
      <c r="AT39" s="319"/>
      <c r="AU39" s="320"/>
      <c r="AV39" s="333"/>
      <c r="AW39" s="334"/>
      <c r="AX39" s="319"/>
      <c r="AY39" s="320"/>
      <c r="AZ39" s="319"/>
      <c r="BA39" s="320"/>
      <c r="BB39" s="321"/>
      <c r="BC39" s="322"/>
      <c r="BD39" s="322"/>
      <c r="BE39" s="322"/>
      <c r="BF39" s="322"/>
      <c r="BG39" s="322"/>
      <c r="BH39" s="323"/>
      <c r="BI39" s="324"/>
      <c r="BJ39" s="325"/>
      <c r="BK39" s="326"/>
      <c r="BL39" s="327"/>
      <c r="BM39" s="328"/>
      <c r="BN39" s="329"/>
    </row>
    <row r="40" spans="1:66" ht="18.600000000000001" customHeight="1" x14ac:dyDescent="0.15">
      <c r="B40" s="157" t="s">
        <v>69</v>
      </c>
      <c r="C40" s="52"/>
      <c r="D40" s="52"/>
      <c r="E40" s="52"/>
      <c r="F40" s="53"/>
      <c r="G40" s="51" t="s">
        <v>65</v>
      </c>
      <c r="H40" s="52"/>
      <c r="I40" s="52"/>
      <c r="J40" s="53"/>
      <c r="K40" s="51" t="s">
        <v>66</v>
      </c>
      <c r="L40" s="52"/>
      <c r="M40" s="52"/>
      <c r="N40" s="65"/>
      <c r="AH40" s="9"/>
      <c r="AI40" s="25" t="s">
        <v>78</v>
      </c>
      <c r="AJ40" s="330"/>
      <c r="AK40" s="331"/>
      <c r="AL40" s="331"/>
      <c r="AM40" s="331"/>
      <c r="AN40" s="331"/>
      <c r="AO40" s="331"/>
      <c r="AP40" s="331"/>
      <c r="AQ40" s="331"/>
      <c r="AR40" s="331"/>
      <c r="AS40" s="332"/>
      <c r="AT40" s="319"/>
      <c r="AU40" s="320"/>
      <c r="AV40" s="319"/>
      <c r="AW40" s="320"/>
      <c r="AX40" s="319"/>
      <c r="AY40" s="320"/>
      <c r="AZ40" s="319"/>
      <c r="BA40" s="320"/>
      <c r="BB40" s="321"/>
      <c r="BC40" s="322"/>
      <c r="BD40" s="322"/>
      <c r="BE40" s="322"/>
      <c r="BF40" s="322"/>
      <c r="BG40" s="322"/>
      <c r="BH40" s="323"/>
      <c r="BI40" s="324"/>
      <c r="BJ40" s="325"/>
      <c r="BK40" s="326"/>
      <c r="BL40" s="327"/>
      <c r="BM40" s="328"/>
      <c r="BN40" s="329"/>
    </row>
    <row r="41" spans="1:66" ht="18.600000000000001" customHeight="1" thickBot="1" x14ac:dyDescent="0.2">
      <c r="B41" s="77" t="s">
        <v>14</v>
      </c>
      <c r="C41" s="73"/>
      <c r="D41" s="73"/>
      <c r="E41" s="73"/>
      <c r="F41" s="74"/>
      <c r="G41" s="78"/>
      <c r="H41" s="79"/>
      <c r="I41" s="72" t="s">
        <v>5</v>
      </c>
      <c r="J41" s="74"/>
      <c r="K41" s="78"/>
      <c r="L41" s="79"/>
      <c r="M41" s="72" t="s">
        <v>5</v>
      </c>
      <c r="N41" s="387"/>
      <c r="AI41" s="26" t="s">
        <v>79</v>
      </c>
      <c r="AJ41" s="139"/>
      <c r="AK41" s="140"/>
      <c r="AL41" s="140"/>
      <c r="AM41" s="140"/>
      <c r="AN41" s="140"/>
      <c r="AO41" s="140"/>
      <c r="AP41" s="140"/>
      <c r="AQ41" s="140"/>
      <c r="AR41" s="140"/>
      <c r="AS41" s="141"/>
      <c r="AT41" s="142"/>
      <c r="AU41" s="143"/>
      <c r="AV41" s="142"/>
      <c r="AW41" s="143"/>
      <c r="AX41" s="142"/>
      <c r="AY41" s="143"/>
      <c r="AZ41" s="142"/>
      <c r="BA41" s="143"/>
      <c r="BB41" s="368"/>
      <c r="BC41" s="369"/>
      <c r="BD41" s="369"/>
      <c r="BE41" s="369"/>
      <c r="BF41" s="369"/>
      <c r="BG41" s="369"/>
      <c r="BH41" s="370"/>
      <c r="BI41" s="371"/>
      <c r="BJ41" s="372"/>
      <c r="BK41" s="373"/>
      <c r="BL41" s="374"/>
      <c r="BM41" s="375"/>
      <c r="BN41" s="376"/>
    </row>
    <row r="42" spans="1:66" ht="18.600000000000001" customHeight="1" thickBot="1" x14ac:dyDescent="0.2">
      <c r="B42" s="77" t="s">
        <v>15</v>
      </c>
      <c r="C42" s="73"/>
      <c r="D42" s="73"/>
      <c r="E42" s="73"/>
      <c r="F42" s="74"/>
      <c r="G42" s="382"/>
      <c r="H42" s="383"/>
      <c r="I42" s="384" t="s">
        <v>5</v>
      </c>
      <c r="J42" s="385"/>
      <c r="K42" s="382"/>
      <c r="L42" s="383"/>
      <c r="M42" s="384" t="s">
        <v>5</v>
      </c>
      <c r="N42" s="386"/>
      <c r="AF42" s="6"/>
      <c r="AG42" s="23"/>
      <c r="AJ42" s="23" t="s">
        <v>156</v>
      </c>
    </row>
    <row r="43" spans="1:66" ht="18.600000000000001" customHeight="1" thickTop="1" thickBot="1" x14ac:dyDescent="0.2">
      <c r="B43" s="57" t="s">
        <v>68</v>
      </c>
      <c r="C43" s="58"/>
      <c r="D43" s="58"/>
      <c r="E43" s="58"/>
      <c r="F43" s="59"/>
      <c r="G43" s="54">
        <f>SUM(G41+G42+K41+K42)*500</f>
        <v>0</v>
      </c>
      <c r="H43" s="55"/>
      <c r="I43" s="55"/>
      <c r="J43" s="55"/>
      <c r="K43" s="55"/>
      <c r="L43" s="55"/>
      <c r="M43" s="55"/>
      <c r="N43" s="56"/>
      <c r="AG43" s="24"/>
      <c r="AI43" s="31" t="s">
        <v>157</v>
      </c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77">
        <f>SUM(AD21+AA26+J38+Z38+G43+BI26+BG11)</f>
        <v>0</v>
      </c>
      <c r="BC43" s="378"/>
      <c r="BD43" s="378"/>
      <c r="BE43" s="378"/>
      <c r="BF43" s="378"/>
      <c r="BG43" s="378"/>
      <c r="BH43" s="378"/>
      <c r="BI43" s="378"/>
      <c r="BJ43" s="378"/>
      <c r="BK43" s="379"/>
      <c r="BL43" s="380" t="s">
        <v>3</v>
      </c>
      <c r="BM43" s="381"/>
      <c r="BN43" s="381"/>
    </row>
    <row r="44" spans="1:66" ht="18.600000000000001" customHeight="1" x14ac:dyDescent="0.15">
      <c r="AG44" s="24"/>
    </row>
    <row r="45" spans="1:66" ht="15.6" customHeight="1" x14ac:dyDescent="0.15"/>
    <row r="46" spans="1:66" ht="15.6" customHeight="1" x14ac:dyDescent="0.15"/>
    <row r="47" spans="1:66" ht="15.6" customHeight="1" x14ac:dyDescent="0.15"/>
    <row r="48" spans="1:66" ht="15.6" customHeight="1" x14ac:dyDescent="0.15"/>
    <row r="49" ht="15.6" customHeight="1" x14ac:dyDescent="0.15"/>
    <row r="50" ht="15.6" customHeight="1" x14ac:dyDescent="0.15"/>
    <row r="51" ht="15.6" customHeight="1" x14ac:dyDescent="0.15"/>
    <row r="52" ht="15.6" customHeight="1" x14ac:dyDescent="0.15"/>
    <row r="53" ht="15.6" customHeight="1" x14ac:dyDescent="0.15"/>
    <row r="54" ht="12" customHeight="1" x14ac:dyDescent="0.15"/>
    <row r="55" ht="12" customHeight="1" x14ac:dyDescent="0.15"/>
    <row r="56" ht="15.6" customHeight="1" x14ac:dyDescent="0.15"/>
    <row r="57" ht="13.15" customHeight="1" x14ac:dyDescent="0.15"/>
    <row r="58" ht="13.15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</sheetData>
  <mergeCells count="480">
    <mergeCell ref="B29:M29"/>
    <mergeCell ref="N29:P29"/>
    <mergeCell ref="Q29:U29"/>
    <mergeCell ref="V29:Z29"/>
    <mergeCell ref="B27:M27"/>
    <mergeCell ref="N27:P27"/>
    <mergeCell ref="Q27:U27"/>
    <mergeCell ref="V27:Z27"/>
    <mergeCell ref="B26:M26"/>
    <mergeCell ref="N26:P26"/>
    <mergeCell ref="Q26:U26"/>
    <mergeCell ref="V26:Z26"/>
    <mergeCell ref="AV41:AW41"/>
    <mergeCell ref="AX41:AY41"/>
    <mergeCell ref="AZ41:BA41"/>
    <mergeCell ref="BB41:BH41"/>
    <mergeCell ref="BI41:BK41"/>
    <mergeCell ref="BL41:BN41"/>
    <mergeCell ref="BB43:BK43"/>
    <mergeCell ref="BL43:BN43"/>
    <mergeCell ref="BI39:BK39"/>
    <mergeCell ref="BL39:BN39"/>
    <mergeCell ref="AJ40:AS40"/>
    <mergeCell ref="AT40:AU40"/>
    <mergeCell ref="AV40:AW40"/>
    <mergeCell ref="AX40:AY40"/>
    <mergeCell ref="AZ40:BA40"/>
    <mergeCell ref="BB40:BH40"/>
    <mergeCell ref="BI40:BK40"/>
    <mergeCell ref="BL40:BN40"/>
    <mergeCell ref="AI30:AY30"/>
    <mergeCell ref="AI31:BN34"/>
    <mergeCell ref="AI35:AI36"/>
    <mergeCell ref="AJ35:AS36"/>
    <mergeCell ref="AT35:BA35"/>
    <mergeCell ref="BB35:BH36"/>
    <mergeCell ref="BI35:BK36"/>
    <mergeCell ref="BL35:BN36"/>
    <mergeCell ref="AT36:AU36"/>
    <mergeCell ref="AV36:AW36"/>
    <mergeCell ref="AX36:AY36"/>
    <mergeCell ref="AZ36:BA36"/>
    <mergeCell ref="AZ37:BA37"/>
    <mergeCell ref="BB37:BH37"/>
    <mergeCell ref="BI37:BK37"/>
    <mergeCell ref="BL37:BN37"/>
    <mergeCell ref="AZ38:BA38"/>
    <mergeCell ref="BB38:BH38"/>
    <mergeCell ref="BI38:BK38"/>
    <mergeCell ref="BL38:BN38"/>
    <mergeCell ref="AZ39:BA39"/>
    <mergeCell ref="BB39:BH39"/>
    <mergeCell ref="AJ37:AS37"/>
    <mergeCell ref="AT37:AU37"/>
    <mergeCell ref="AV37:AW37"/>
    <mergeCell ref="AX37:AY37"/>
    <mergeCell ref="AJ38:AS38"/>
    <mergeCell ref="AT38:AU38"/>
    <mergeCell ref="AV38:AW38"/>
    <mergeCell ref="AX38:AY38"/>
    <mergeCell ref="AJ39:AS39"/>
    <mergeCell ref="AT39:AU39"/>
    <mergeCell ref="AV39:AW39"/>
    <mergeCell ref="AX39:AY39"/>
    <mergeCell ref="X1:AM1"/>
    <mergeCell ref="AY1:BB1"/>
    <mergeCell ref="BC1:BD1"/>
    <mergeCell ref="BE1:BF1"/>
    <mergeCell ref="BH1:BI1"/>
    <mergeCell ref="BK1:BL1"/>
    <mergeCell ref="AU3:AW4"/>
    <mergeCell ref="AX3:BD4"/>
    <mergeCell ref="BE3:BE4"/>
    <mergeCell ref="BF3:BL4"/>
    <mergeCell ref="Q6:V6"/>
    <mergeCell ref="W6:X6"/>
    <mergeCell ref="Y6:AF6"/>
    <mergeCell ref="A3:D4"/>
    <mergeCell ref="E3:O4"/>
    <mergeCell ref="Q3:T4"/>
    <mergeCell ref="U3:AF4"/>
    <mergeCell ref="AH3:AK4"/>
    <mergeCell ref="AL3:AS4"/>
    <mergeCell ref="N8:U8"/>
    <mergeCell ref="V8:AC8"/>
    <mergeCell ref="AD8:AF10"/>
    <mergeCell ref="AI8:BM9"/>
    <mergeCell ref="BD11:BF11"/>
    <mergeCell ref="BG11:BL13"/>
    <mergeCell ref="V9:Y9"/>
    <mergeCell ref="Z9:AC9"/>
    <mergeCell ref="N10:O10"/>
    <mergeCell ref="P10:Q10"/>
    <mergeCell ref="R10:S10"/>
    <mergeCell ref="T10:U10"/>
    <mergeCell ref="N9:Q9"/>
    <mergeCell ref="R9:U9"/>
    <mergeCell ref="AX10:AZ10"/>
    <mergeCell ref="BA10:BC10"/>
    <mergeCell ref="BD10:BF10"/>
    <mergeCell ref="BG10:BL10"/>
    <mergeCell ref="N11:O11"/>
    <mergeCell ref="V10:W10"/>
    <mergeCell ref="X10:Y10"/>
    <mergeCell ref="Z10:AA10"/>
    <mergeCell ref="AB10:AC10"/>
    <mergeCell ref="AI10:AT10"/>
    <mergeCell ref="AU10:AW10"/>
    <mergeCell ref="B12:E12"/>
    <mergeCell ref="F12:G12"/>
    <mergeCell ref="H12:I12"/>
    <mergeCell ref="J12:K12"/>
    <mergeCell ref="L12:M12"/>
    <mergeCell ref="N12:O12"/>
    <mergeCell ref="P12:Q12"/>
    <mergeCell ref="R12:S12"/>
    <mergeCell ref="AB11:AC11"/>
    <mergeCell ref="AD11:AF11"/>
    <mergeCell ref="AI11:AT11"/>
    <mergeCell ref="AU11:AW11"/>
    <mergeCell ref="AX11:AZ11"/>
    <mergeCell ref="BA11:BC11"/>
    <mergeCell ref="P11:Q11"/>
    <mergeCell ref="R11:S11"/>
    <mergeCell ref="T11:U11"/>
    <mergeCell ref="V11:W11"/>
    <mergeCell ref="X11:Y11"/>
    <mergeCell ref="Z11:AA11"/>
    <mergeCell ref="AI12:AT12"/>
    <mergeCell ref="AU12:AW12"/>
    <mergeCell ref="AX12:AZ12"/>
    <mergeCell ref="BA12:BC12"/>
    <mergeCell ref="BD12:BF12"/>
    <mergeCell ref="AB12:AC12"/>
    <mergeCell ref="AD12:AF12"/>
    <mergeCell ref="T14:U14"/>
    <mergeCell ref="V14:W14"/>
    <mergeCell ref="X14:Y14"/>
    <mergeCell ref="Z14:AA14"/>
    <mergeCell ref="AB14:AC14"/>
    <mergeCell ref="AD14:AF14"/>
    <mergeCell ref="BA13:BC13"/>
    <mergeCell ref="BD13:BF13"/>
    <mergeCell ref="AB13:AC13"/>
    <mergeCell ref="AD13:AF13"/>
    <mergeCell ref="AI13:AT13"/>
    <mergeCell ref="AU13:AW13"/>
    <mergeCell ref="AX13:AZ13"/>
    <mergeCell ref="T12:U12"/>
    <mergeCell ref="V12:W12"/>
    <mergeCell ref="X12:Y12"/>
    <mergeCell ref="Z12:AA12"/>
    <mergeCell ref="B14:E14"/>
    <mergeCell ref="F14:G14"/>
    <mergeCell ref="H14:I14"/>
    <mergeCell ref="J14:K14"/>
    <mergeCell ref="L14:M14"/>
    <mergeCell ref="N14:O14"/>
    <mergeCell ref="P14:Q14"/>
    <mergeCell ref="R14:S14"/>
    <mergeCell ref="Z13:AA13"/>
    <mergeCell ref="N13:O13"/>
    <mergeCell ref="P13:Q13"/>
    <mergeCell ref="B13:E13"/>
    <mergeCell ref="F13:G13"/>
    <mergeCell ref="H13:I13"/>
    <mergeCell ref="J13:K13"/>
    <mergeCell ref="L13:M13"/>
    <mergeCell ref="R13:S13"/>
    <mergeCell ref="T13:U13"/>
    <mergeCell ref="V13:W13"/>
    <mergeCell ref="X13:Y13"/>
    <mergeCell ref="AD15:AF15"/>
    <mergeCell ref="AI15:BM16"/>
    <mergeCell ref="T15:U15"/>
    <mergeCell ref="V15:W15"/>
    <mergeCell ref="X15:Y15"/>
    <mergeCell ref="Z15:AA15"/>
    <mergeCell ref="B16:E16"/>
    <mergeCell ref="F16:G16"/>
    <mergeCell ref="H16:I16"/>
    <mergeCell ref="J16:K16"/>
    <mergeCell ref="L16:M16"/>
    <mergeCell ref="N16:O16"/>
    <mergeCell ref="P16:Q16"/>
    <mergeCell ref="P15:Q15"/>
    <mergeCell ref="R15:S15"/>
    <mergeCell ref="B15:E15"/>
    <mergeCell ref="F15:G15"/>
    <mergeCell ref="H15:I15"/>
    <mergeCell ref="J15:K15"/>
    <mergeCell ref="L15:M15"/>
    <mergeCell ref="N15:O15"/>
    <mergeCell ref="R16:S16"/>
    <mergeCell ref="P17:Q17"/>
    <mergeCell ref="R17:S17"/>
    <mergeCell ref="T17:U17"/>
    <mergeCell ref="T16:U16"/>
    <mergeCell ref="V16:W16"/>
    <mergeCell ref="X16:Y16"/>
    <mergeCell ref="Z16:AA16"/>
    <mergeCell ref="AB16:AC16"/>
    <mergeCell ref="AB15:AC15"/>
    <mergeCell ref="V17:W17"/>
    <mergeCell ref="X17:Y17"/>
    <mergeCell ref="Z17:AA17"/>
    <mergeCell ref="AB17:AC17"/>
    <mergeCell ref="AI17:AN18"/>
    <mergeCell ref="AB18:AC18"/>
    <mergeCell ref="AD18:AF18"/>
    <mergeCell ref="AD16:AF16"/>
    <mergeCell ref="AO17:AR17"/>
    <mergeCell ref="AS17:AT18"/>
    <mergeCell ref="AU17:AX18"/>
    <mergeCell ref="AY17:BB17"/>
    <mergeCell ref="AY18:AZ18"/>
    <mergeCell ref="BA18:BB18"/>
    <mergeCell ref="P18:Q18"/>
    <mergeCell ref="R18:S18"/>
    <mergeCell ref="B18:E18"/>
    <mergeCell ref="F18:G18"/>
    <mergeCell ref="H18:I18"/>
    <mergeCell ref="J18:K18"/>
    <mergeCell ref="L18:M18"/>
    <mergeCell ref="N18:O18"/>
    <mergeCell ref="R19:S19"/>
    <mergeCell ref="BF18:BH18"/>
    <mergeCell ref="BI18:BJ18"/>
    <mergeCell ref="BK18:BM18"/>
    <mergeCell ref="T18:U18"/>
    <mergeCell ref="V18:W18"/>
    <mergeCell ref="X18:Y18"/>
    <mergeCell ref="Z18:AA18"/>
    <mergeCell ref="AY19:AZ19"/>
    <mergeCell ref="BA19:BB19"/>
    <mergeCell ref="BC19:BD19"/>
    <mergeCell ref="BF19:BG19"/>
    <mergeCell ref="BI19:BJ19"/>
    <mergeCell ref="BK19:BM19"/>
    <mergeCell ref="AD19:AF19"/>
    <mergeCell ref="AI19:AN19"/>
    <mergeCell ref="AO19:AP19"/>
    <mergeCell ref="AQ19:AR19"/>
    <mergeCell ref="AS19:AT19"/>
    <mergeCell ref="AU19:AX19"/>
    <mergeCell ref="BC17:BD18"/>
    <mergeCell ref="BF17:BM17"/>
    <mergeCell ref="AO18:AP18"/>
    <mergeCell ref="AQ18:AR18"/>
    <mergeCell ref="AD17:AF17"/>
    <mergeCell ref="BK20:BM20"/>
    <mergeCell ref="P21:Q21"/>
    <mergeCell ref="R21:S21"/>
    <mergeCell ref="T21:U21"/>
    <mergeCell ref="AU20:AX20"/>
    <mergeCell ref="AY20:AZ20"/>
    <mergeCell ref="BA20:BB20"/>
    <mergeCell ref="BC20:BD20"/>
    <mergeCell ref="BF20:BG20"/>
    <mergeCell ref="BI20:BJ20"/>
    <mergeCell ref="AB20:AC20"/>
    <mergeCell ref="AD20:AF20"/>
    <mergeCell ref="AI20:AN20"/>
    <mergeCell ref="AO20:AP20"/>
    <mergeCell ref="AQ20:AR20"/>
    <mergeCell ref="AS20:AT20"/>
    <mergeCell ref="P20:Q20"/>
    <mergeCell ref="R20:S20"/>
    <mergeCell ref="T20:U20"/>
    <mergeCell ref="V20:W20"/>
    <mergeCell ref="X20:Y20"/>
    <mergeCell ref="Z20:AA20"/>
    <mergeCell ref="BC21:BD21"/>
    <mergeCell ref="BF21:BG21"/>
    <mergeCell ref="BI21:BJ21"/>
    <mergeCell ref="BK21:BM21"/>
    <mergeCell ref="N22:Q22"/>
    <mergeCell ref="R22:U22"/>
    <mergeCell ref="V22:Y22"/>
    <mergeCell ref="AO21:AP21"/>
    <mergeCell ref="AQ21:AR21"/>
    <mergeCell ref="AS21:AT21"/>
    <mergeCell ref="AU21:AX21"/>
    <mergeCell ref="AY21:AZ21"/>
    <mergeCell ref="BA21:BB21"/>
    <mergeCell ref="V21:W21"/>
    <mergeCell ref="X21:Y21"/>
    <mergeCell ref="Z21:AA21"/>
    <mergeCell ref="AB21:AC21"/>
    <mergeCell ref="AD21:AF22"/>
    <mergeCell ref="AI21:AN21"/>
    <mergeCell ref="Z22:AC22"/>
    <mergeCell ref="AI22:AN22"/>
    <mergeCell ref="AI23:AN23"/>
    <mergeCell ref="AO23:AP23"/>
    <mergeCell ref="AQ23:AR23"/>
    <mergeCell ref="AS23:AT23"/>
    <mergeCell ref="AU23:AX23"/>
    <mergeCell ref="AO22:AP22"/>
    <mergeCell ref="AQ22:AR22"/>
    <mergeCell ref="AS22:AT22"/>
    <mergeCell ref="AU22:AX22"/>
    <mergeCell ref="AY23:AZ23"/>
    <mergeCell ref="BA23:BB23"/>
    <mergeCell ref="BC23:BD23"/>
    <mergeCell ref="BF23:BG23"/>
    <mergeCell ref="BI23:BJ23"/>
    <mergeCell ref="BK23:BM23"/>
    <mergeCell ref="BC22:BD22"/>
    <mergeCell ref="BF22:BG22"/>
    <mergeCell ref="BI22:BJ22"/>
    <mergeCell ref="BK22:BM22"/>
    <mergeCell ref="AY22:AZ22"/>
    <mergeCell ref="BA22:BB22"/>
    <mergeCell ref="BA24:BB24"/>
    <mergeCell ref="BC24:BD24"/>
    <mergeCell ref="BF24:BG24"/>
    <mergeCell ref="BI24:BJ24"/>
    <mergeCell ref="BK24:BM24"/>
    <mergeCell ref="AI24:AN24"/>
    <mergeCell ref="AO24:AP24"/>
    <mergeCell ref="AQ24:AR24"/>
    <mergeCell ref="AS24:AT24"/>
    <mergeCell ref="AU24:AX24"/>
    <mergeCell ref="AY24:AZ24"/>
    <mergeCell ref="BK25:BM25"/>
    <mergeCell ref="AU25:AX25"/>
    <mergeCell ref="AY25:AZ25"/>
    <mergeCell ref="AI25:AN25"/>
    <mergeCell ref="AO25:AP25"/>
    <mergeCell ref="AQ25:AR25"/>
    <mergeCell ref="AS25:AT25"/>
    <mergeCell ref="BI26:BM27"/>
    <mergeCell ref="AQ27:AR27"/>
    <mergeCell ref="AI27:AN27"/>
    <mergeCell ref="AO27:AP27"/>
    <mergeCell ref="AI26:AN26"/>
    <mergeCell ref="AO26:AP26"/>
    <mergeCell ref="AQ26:AR26"/>
    <mergeCell ref="BA25:BB25"/>
    <mergeCell ref="BC25:BD25"/>
    <mergeCell ref="BF25:BG25"/>
    <mergeCell ref="AS27:AT27"/>
    <mergeCell ref="AU27:AX27"/>
    <mergeCell ref="AY27:AZ27"/>
    <mergeCell ref="BA27:BB27"/>
    <mergeCell ref="BC27:BD27"/>
    <mergeCell ref="BA26:BB26"/>
    <mergeCell ref="BC26:BD26"/>
    <mergeCell ref="BF26:BH27"/>
    <mergeCell ref="AS26:AT26"/>
    <mergeCell ref="AU26:AX26"/>
    <mergeCell ref="AY26:AZ26"/>
    <mergeCell ref="N30:P30"/>
    <mergeCell ref="Q30:U30"/>
    <mergeCell ref="V30:Z30"/>
    <mergeCell ref="BI25:BJ25"/>
    <mergeCell ref="AA25:AF25"/>
    <mergeCell ref="V25:Z25"/>
    <mergeCell ref="Q25:U25"/>
    <mergeCell ref="N25:P25"/>
    <mergeCell ref="N28:P28"/>
    <mergeCell ref="Q28:U28"/>
    <mergeCell ref="V28:Z28"/>
    <mergeCell ref="AA26:AF30"/>
    <mergeCell ref="B35:F35"/>
    <mergeCell ref="G35:I35"/>
    <mergeCell ref="J35:K35"/>
    <mergeCell ref="L35:M35"/>
    <mergeCell ref="N35:P35"/>
    <mergeCell ref="B34:F34"/>
    <mergeCell ref="G34:I34"/>
    <mergeCell ref="J34:K34"/>
    <mergeCell ref="L34:M34"/>
    <mergeCell ref="N34:P34"/>
    <mergeCell ref="G36:I36"/>
    <mergeCell ref="J36:K36"/>
    <mergeCell ref="L36:M36"/>
    <mergeCell ref="N36:P36"/>
    <mergeCell ref="R36:V36"/>
    <mergeCell ref="R35:V35"/>
    <mergeCell ref="W35:Y35"/>
    <mergeCell ref="Z35:AA35"/>
    <mergeCell ref="AB35:AC35"/>
    <mergeCell ref="AJ41:AS41"/>
    <mergeCell ref="AT41:AU41"/>
    <mergeCell ref="AU28:AX28"/>
    <mergeCell ref="AY28:AZ28"/>
    <mergeCell ref="BA28:BB28"/>
    <mergeCell ref="BC28:BD28"/>
    <mergeCell ref="B30:M30"/>
    <mergeCell ref="B28:M28"/>
    <mergeCell ref="R37:V37"/>
    <mergeCell ref="W37:Y37"/>
    <mergeCell ref="Z37:AA37"/>
    <mergeCell ref="AB37:AC37"/>
    <mergeCell ref="R34:V34"/>
    <mergeCell ref="AD35:AF35"/>
    <mergeCell ref="AD34:AF34"/>
    <mergeCell ref="AB34:AC34"/>
    <mergeCell ref="B41:F41"/>
    <mergeCell ref="G41:H41"/>
    <mergeCell ref="I41:J41"/>
    <mergeCell ref="K41:L41"/>
    <mergeCell ref="M41:N41"/>
    <mergeCell ref="B40:F40"/>
    <mergeCell ref="W36:Y36"/>
    <mergeCell ref="Z36:AA36"/>
    <mergeCell ref="B25:M25"/>
    <mergeCell ref="J22:M22"/>
    <mergeCell ref="F22:I22"/>
    <mergeCell ref="L10:M10"/>
    <mergeCell ref="J10:K10"/>
    <mergeCell ref="H10:I10"/>
    <mergeCell ref="F10:G10"/>
    <mergeCell ref="L11:M11"/>
    <mergeCell ref="J11:K11"/>
    <mergeCell ref="H11:I11"/>
    <mergeCell ref="F11:G11"/>
    <mergeCell ref="A23:AD23"/>
    <mergeCell ref="T19:U19"/>
    <mergeCell ref="V19:W19"/>
    <mergeCell ref="X19:Y19"/>
    <mergeCell ref="Z19:AA19"/>
    <mergeCell ref="AB19:AC19"/>
    <mergeCell ref="B19:E19"/>
    <mergeCell ref="F19:G19"/>
    <mergeCell ref="H19:I19"/>
    <mergeCell ref="J19:K19"/>
    <mergeCell ref="L19:M19"/>
    <mergeCell ref="N19:O19"/>
    <mergeCell ref="P19:Q19"/>
    <mergeCell ref="J9:M9"/>
    <mergeCell ref="F9:I9"/>
    <mergeCell ref="F8:M8"/>
    <mergeCell ref="B8:E10"/>
    <mergeCell ref="B11:E11"/>
    <mergeCell ref="B20:E20"/>
    <mergeCell ref="B21:E21"/>
    <mergeCell ref="B22:E22"/>
    <mergeCell ref="N20:O20"/>
    <mergeCell ref="L20:M20"/>
    <mergeCell ref="J20:K20"/>
    <mergeCell ref="H20:I20"/>
    <mergeCell ref="F20:G20"/>
    <mergeCell ref="N21:O21"/>
    <mergeCell ref="L21:M21"/>
    <mergeCell ref="J21:K21"/>
    <mergeCell ref="H21:I21"/>
    <mergeCell ref="F21:G21"/>
    <mergeCell ref="B17:E17"/>
    <mergeCell ref="F17:G17"/>
    <mergeCell ref="H17:I17"/>
    <mergeCell ref="J17:K17"/>
    <mergeCell ref="L17:M17"/>
    <mergeCell ref="N17:O17"/>
    <mergeCell ref="W34:Y34"/>
    <mergeCell ref="Z34:AA34"/>
    <mergeCell ref="G43:N43"/>
    <mergeCell ref="B43:F43"/>
    <mergeCell ref="G42:H42"/>
    <mergeCell ref="I42:J42"/>
    <mergeCell ref="K42:L42"/>
    <mergeCell ref="M42:N42"/>
    <mergeCell ref="G40:J40"/>
    <mergeCell ref="K40:N40"/>
    <mergeCell ref="B38:I38"/>
    <mergeCell ref="J38:P38"/>
    <mergeCell ref="R38:Y38"/>
    <mergeCell ref="Z38:AF38"/>
    <mergeCell ref="B37:F37"/>
    <mergeCell ref="G37:I37"/>
    <mergeCell ref="J37:K37"/>
    <mergeCell ref="L37:M37"/>
    <mergeCell ref="N37:P37"/>
    <mergeCell ref="AD37:AF37"/>
    <mergeCell ref="B42:F42"/>
    <mergeCell ref="AB36:AC36"/>
    <mergeCell ref="AD36:AF36"/>
    <mergeCell ref="B36:F36"/>
  </mergeCells>
  <phoneticPr fontId="3"/>
  <dataValidations count="1">
    <dataValidation type="list" allowBlank="1" showInputMessage="1" showErrorMessage="1" sqref="Y7:AF7" xr:uid="{00EAB29D-D158-4893-B15E-92433AAE1584}">
      <formula1>#REF!</formula1>
    </dataValidation>
  </dataValidations>
  <pageMargins left="0.25" right="0.25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38D5946-26B9-41B1-B1C5-8150BEE6CD70}">
          <x14:formula1>
            <xm:f>※計算データ!$G$4:$G$7</xm:f>
          </x14:formula1>
          <xm:sqref>BF19:BG25</xm:sqref>
        </x14:dataValidation>
        <x14:dataValidation type="list" allowBlank="1" showInputMessage="1" showErrorMessage="1" xr:uid="{1A28DADD-F682-4AB2-BBE6-BDA03E062B2A}">
          <x14:formula1>
            <xm:f>※計算データ!$B$4:$B$23</xm:f>
          </x14:formula1>
          <xm:sqref>B26:M30</xm:sqref>
        </x14:dataValidation>
        <x14:dataValidation type="list" allowBlank="1" showInputMessage="1" showErrorMessage="1" xr:uid="{C785B680-6956-4A58-BFB0-04E700A4E435}">
          <x14:formula1>
            <xm:f>※計算データ!$E$4:$E$7</xm:f>
          </x14:formula1>
          <xm:sqref>AS19:AT27 BC19:BD28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5DB4-FAF3-4339-8B1D-9AE063F74BCB}">
  <sheetPr>
    <pageSetUpPr fitToPage="1"/>
  </sheetPr>
  <dimension ref="A1:CL67"/>
  <sheetViews>
    <sheetView topLeftCell="A12" zoomScale="85" zoomScaleNormal="85" workbookViewId="0">
      <selection activeCell="Z38" sqref="Z38:AF38"/>
    </sheetView>
  </sheetViews>
  <sheetFormatPr defaultRowHeight="13.5" x14ac:dyDescent="0.15"/>
  <cols>
    <col min="1" max="80" width="3.125" customWidth="1"/>
  </cols>
  <sheetData>
    <row r="1" spans="1:65" ht="35.25" x14ac:dyDescent="0.7">
      <c r="B1" s="30" t="s">
        <v>158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10" t="s">
        <v>135</v>
      </c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0"/>
      <c r="AO1" s="30"/>
      <c r="AP1" s="30"/>
      <c r="AQ1" s="30"/>
      <c r="AR1" s="30"/>
      <c r="AS1" s="30"/>
      <c r="AT1" s="30"/>
      <c r="AY1" s="248" t="s">
        <v>8</v>
      </c>
      <c r="AZ1" s="248"/>
      <c r="BA1" s="248"/>
      <c r="BB1" s="248"/>
      <c r="BC1" s="311" t="s">
        <v>28</v>
      </c>
      <c r="BD1" s="311"/>
      <c r="BE1" s="312">
        <v>8</v>
      </c>
      <c r="BF1" s="312"/>
      <c r="BG1" s="50" t="s">
        <v>0</v>
      </c>
      <c r="BH1" s="312" t="s">
        <v>150</v>
      </c>
      <c r="BI1" s="312"/>
      <c r="BJ1" s="50" t="s">
        <v>7</v>
      </c>
      <c r="BK1" s="312" t="s">
        <v>150</v>
      </c>
      <c r="BL1" s="312"/>
      <c r="BM1" s="50" t="s">
        <v>1</v>
      </c>
    </row>
    <row r="2" spans="1:65" ht="15" customHeight="1" x14ac:dyDescent="0.15">
      <c r="B2" t="s">
        <v>134</v>
      </c>
      <c r="AL2" s="18"/>
      <c r="AM2" s="18"/>
      <c r="AN2" s="18"/>
      <c r="AO2" s="18"/>
      <c r="AP2" s="18"/>
      <c r="AQ2" s="18"/>
      <c r="AR2" s="18"/>
      <c r="AS2" s="18"/>
      <c r="AU2" s="3"/>
      <c r="AV2" s="3"/>
      <c r="AW2" s="3"/>
      <c r="AX2" s="3"/>
      <c r="AY2" s="3"/>
      <c r="AZ2" s="3"/>
      <c r="BA2" s="35"/>
      <c r="BB2" s="35"/>
      <c r="BC2" s="3"/>
      <c r="BD2" s="35"/>
      <c r="BE2" s="35"/>
      <c r="BF2" s="3"/>
      <c r="BG2" s="35"/>
      <c r="BH2" s="35"/>
      <c r="BI2" s="3"/>
      <c r="BJ2" s="14"/>
    </row>
    <row r="3" spans="1:65" ht="13.15" customHeight="1" x14ac:dyDescent="0.15">
      <c r="A3" s="299" t="s">
        <v>9</v>
      </c>
      <c r="B3" s="299"/>
      <c r="C3" s="299"/>
      <c r="D3" s="299"/>
      <c r="E3" s="300" t="s">
        <v>118</v>
      </c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1"/>
      <c r="Q3" s="302" t="s">
        <v>109</v>
      </c>
      <c r="R3" s="302"/>
      <c r="S3" s="302"/>
      <c r="T3" s="302"/>
      <c r="U3" s="304" t="s">
        <v>119</v>
      </c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H3" s="305" t="s">
        <v>10</v>
      </c>
      <c r="AI3" s="306"/>
      <c r="AJ3" s="306"/>
      <c r="AK3" s="306"/>
      <c r="AL3" s="308" t="s">
        <v>149</v>
      </c>
      <c r="AM3" s="308"/>
      <c r="AN3" s="308"/>
      <c r="AO3" s="308"/>
      <c r="AP3" s="308"/>
      <c r="AQ3" s="308"/>
      <c r="AR3" s="308"/>
      <c r="AS3" s="308"/>
      <c r="AU3" s="313" t="s">
        <v>120</v>
      </c>
      <c r="AV3" s="313"/>
      <c r="AW3" s="313"/>
      <c r="AX3" s="315" t="s">
        <v>151</v>
      </c>
      <c r="AY3" s="315"/>
      <c r="AZ3" s="315"/>
      <c r="BA3" s="315"/>
      <c r="BB3" s="315"/>
      <c r="BC3" s="315"/>
      <c r="BD3" s="315"/>
      <c r="BE3" s="317" t="s">
        <v>121</v>
      </c>
      <c r="BF3" s="315" t="s">
        <v>151</v>
      </c>
      <c r="BG3" s="315"/>
      <c r="BH3" s="315"/>
      <c r="BI3" s="315"/>
      <c r="BJ3" s="315"/>
      <c r="BK3" s="315"/>
      <c r="BL3" s="315"/>
    </row>
    <row r="4" spans="1:65" ht="13.15" customHeight="1" x14ac:dyDescent="0.15">
      <c r="A4" s="248"/>
      <c r="B4" s="248"/>
      <c r="C4" s="248"/>
      <c r="D4" s="248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4"/>
      <c r="Q4" s="303"/>
      <c r="R4" s="303"/>
      <c r="S4" s="303"/>
      <c r="T4" s="303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H4" s="307"/>
      <c r="AI4" s="307"/>
      <c r="AJ4" s="307"/>
      <c r="AK4" s="307"/>
      <c r="AL4" s="309"/>
      <c r="AM4" s="309"/>
      <c r="AN4" s="309"/>
      <c r="AO4" s="309"/>
      <c r="AP4" s="309"/>
      <c r="AQ4" s="309"/>
      <c r="AR4" s="309"/>
      <c r="AS4" s="309"/>
      <c r="AU4" s="314"/>
      <c r="AV4" s="314"/>
      <c r="AW4" s="314"/>
      <c r="AX4" s="316"/>
      <c r="AY4" s="316"/>
      <c r="AZ4" s="316"/>
      <c r="BA4" s="316"/>
      <c r="BB4" s="316"/>
      <c r="BC4" s="316"/>
      <c r="BD4" s="316"/>
      <c r="BE4" s="318"/>
      <c r="BF4" s="316"/>
      <c r="BG4" s="316"/>
      <c r="BH4" s="316"/>
      <c r="BI4" s="316"/>
      <c r="BJ4" s="316"/>
      <c r="BK4" s="316"/>
      <c r="BL4" s="316"/>
    </row>
    <row r="5" spans="1:65" s="2" customFormat="1" ht="8.4499999999999993" customHeight="1" x14ac:dyDescent="0.15">
      <c r="A5" s="7"/>
      <c r="B5" s="7"/>
      <c r="C5" s="7"/>
      <c r="D5" s="7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5"/>
      <c r="R5" s="5"/>
      <c r="S5" s="5"/>
      <c r="T5" s="5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</row>
    <row r="6" spans="1:65" s="6" customFormat="1" ht="23.45" customHeight="1" x14ac:dyDescent="0.2">
      <c r="A6" s="16" t="s">
        <v>37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295"/>
      <c r="R6" s="295"/>
      <c r="S6" s="295"/>
      <c r="T6" s="295"/>
      <c r="U6" s="295"/>
      <c r="V6" s="295"/>
      <c r="W6" s="296"/>
      <c r="X6" s="296"/>
      <c r="Y6" s="297"/>
      <c r="Z6" s="298"/>
      <c r="AA6" s="298"/>
      <c r="AB6" s="298"/>
      <c r="AC6" s="298"/>
      <c r="AD6" s="298"/>
      <c r="AE6" s="298"/>
      <c r="AF6" s="298"/>
      <c r="AH6" s="37" t="s">
        <v>136</v>
      </c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</row>
    <row r="7" spans="1:65" s="9" customFormat="1" ht="18.600000000000001" customHeight="1" thickBot="1" x14ac:dyDescent="0.2">
      <c r="A7" s="8"/>
      <c r="B7" s="8" t="s">
        <v>110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13"/>
      <c r="Z7" s="13"/>
      <c r="AA7" s="13"/>
      <c r="AB7" s="13"/>
      <c r="AC7" s="13"/>
      <c r="AD7" s="13"/>
      <c r="AE7" s="13"/>
      <c r="AF7" s="49"/>
      <c r="AH7" s="36" t="s">
        <v>41</v>
      </c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5" ht="18.600000000000001" customHeight="1" x14ac:dyDescent="0.15">
      <c r="A8" s="11"/>
      <c r="B8" s="88" t="s">
        <v>20</v>
      </c>
      <c r="C8" s="89"/>
      <c r="D8" s="89"/>
      <c r="E8" s="90"/>
      <c r="F8" s="85" t="s">
        <v>14</v>
      </c>
      <c r="G8" s="86"/>
      <c r="H8" s="86"/>
      <c r="I8" s="86"/>
      <c r="J8" s="86"/>
      <c r="K8" s="86"/>
      <c r="L8" s="86"/>
      <c r="M8" s="87"/>
      <c r="N8" s="266" t="s">
        <v>15</v>
      </c>
      <c r="O8" s="86"/>
      <c r="P8" s="86"/>
      <c r="Q8" s="86"/>
      <c r="R8" s="86"/>
      <c r="S8" s="86"/>
      <c r="T8" s="86"/>
      <c r="U8" s="87"/>
      <c r="V8" s="86" t="s">
        <v>16</v>
      </c>
      <c r="W8" s="86"/>
      <c r="X8" s="86"/>
      <c r="Y8" s="86"/>
      <c r="Z8" s="86"/>
      <c r="AA8" s="86"/>
      <c r="AB8" s="86"/>
      <c r="AC8" s="86"/>
      <c r="AD8" s="267" t="s">
        <v>23</v>
      </c>
      <c r="AE8" s="268"/>
      <c r="AF8" s="269"/>
      <c r="AH8" s="36"/>
      <c r="AI8" s="273" t="s">
        <v>130</v>
      </c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273"/>
      <c r="BL8" s="273"/>
      <c r="BM8" s="273"/>
    </row>
    <row r="9" spans="1:65" ht="18.600000000000001" customHeight="1" x14ac:dyDescent="0.15">
      <c r="A9" s="11"/>
      <c r="B9" s="91"/>
      <c r="C9" s="92"/>
      <c r="D9" s="92"/>
      <c r="E9" s="93"/>
      <c r="F9" s="81" t="s">
        <v>21</v>
      </c>
      <c r="G9" s="82"/>
      <c r="H9" s="82"/>
      <c r="I9" s="84"/>
      <c r="J9" s="81" t="s">
        <v>22</v>
      </c>
      <c r="K9" s="82"/>
      <c r="L9" s="82"/>
      <c r="M9" s="83"/>
      <c r="N9" s="283" t="s">
        <v>21</v>
      </c>
      <c r="O9" s="82"/>
      <c r="P9" s="82"/>
      <c r="Q9" s="84"/>
      <c r="R9" s="81" t="s">
        <v>22</v>
      </c>
      <c r="S9" s="82"/>
      <c r="T9" s="82"/>
      <c r="U9" s="83"/>
      <c r="V9" s="82" t="s">
        <v>21</v>
      </c>
      <c r="W9" s="82"/>
      <c r="X9" s="82"/>
      <c r="Y9" s="84"/>
      <c r="Z9" s="81" t="s">
        <v>22</v>
      </c>
      <c r="AA9" s="82"/>
      <c r="AB9" s="82"/>
      <c r="AC9" s="82"/>
      <c r="AD9" s="270"/>
      <c r="AE9" s="271"/>
      <c r="AF9" s="272"/>
      <c r="AH9" s="36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273"/>
      <c r="BK9" s="273"/>
      <c r="BL9" s="273"/>
      <c r="BM9" s="273"/>
    </row>
    <row r="10" spans="1:65" ht="18.600000000000001" customHeight="1" thickBot="1" x14ac:dyDescent="0.2">
      <c r="A10" s="11"/>
      <c r="B10" s="94"/>
      <c r="C10" s="95"/>
      <c r="D10" s="95"/>
      <c r="E10" s="96"/>
      <c r="F10" s="81" t="s">
        <v>12</v>
      </c>
      <c r="G10" s="131"/>
      <c r="H10" s="129" t="s">
        <v>13</v>
      </c>
      <c r="I10" s="132"/>
      <c r="J10" s="81" t="s">
        <v>12</v>
      </c>
      <c r="K10" s="131"/>
      <c r="L10" s="129" t="s">
        <v>13</v>
      </c>
      <c r="M10" s="130"/>
      <c r="N10" s="283" t="s">
        <v>12</v>
      </c>
      <c r="O10" s="131"/>
      <c r="P10" s="284" t="s">
        <v>13</v>
      </c>
      <c r="Q10" s="285"/>
      <c r="R10" s="286" t="s">
        <v>12</v>
      </c>
      <c r="S10" s="287"/>
      <c r="T10" s="284" t="s">
        <v>13</v>
      </c>
      <c r="U10" s="288"/>
      <c r="V10" s="131" t="s">
        <v>12</v>
      </c>
      <c r="W10" s="287"/>
      <c r="X10" s="284" t="s">
        <v>13</v>
      </c>
      <c r="Y10" s="285"/>
      <c r="Z10" s="286" t="s">
        <v>12</v>
      </c>
      <c r="AA10" s="287"/>
      <c r="AB10" s="284" t="s">
        <v>13</v>
      </c>
      <c r="AC10" s="129"/>
      <c r="AD10" s="270"/>
      <c r="AE10" s="271"/>
      <c r="AF10" s="272"/>
      <c r="AI10" s="292" t="s">
        <v>42</v>
      </c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4"/>
      <c r="AU10" s="239" t="s">
        <v>45</v>
      </c>
      <c r="AV10" s="261"/>
      <c r="AW10" s="240"/>
      <c r="AX10" s="239" t="s">
        <v>25</v>
      </c>
      <c r="AY10" s="261"/>
      <c r="AZ10" s="240"/>
      <c r="BA10" s="239" t="s">
        <v>27</v>
      </c>
      <c r="BB10" s="261"/>
      <c r="BC10" s="240"/>
      <c r="BD10" s="239" t="s">
        <v>23</v>
      </c>
      <c r="BE10" s="261"/>
      <c r="BF10" s="240"/>
      <c r="BG10" s="289" t="s">
        <v>4</v>
      </c>
      <c r="BH10" s="290"/>
      <c r="BI10" s="290"/>
      <c r="BJ10" s="290"/>
      <c r="BK10" s="290"/>
      <c r="BL10" s="291"/>
    </row>
    <row r="11" spans="1:65" ht="18.600000000000001" customHeight="1" thickTop="1" x14ac:dyDescent="0.15">
      <c r="A11" s="12"/>
      <c r="B11" s="97" t="s">
        <v>29</v>
      </c>
      <c r="C11" s="98"/>
      <c r="D11" s="98"/>
      <c r="E11" s="99"/>
      <c r="F11" s="78"/>
      <c r="G11" s="119"/>
      <c r="H11" s="120"/>
      <c r="I11" s="79"/>
      <c r="J11" s="78"/>
      <c r="K11" s="119"/>
      <c r="L11" s="120"/>
      <c r="M11" s="121"/>
      <c r="N11" s="122"/>
      <c r="O11" s="119"/>
      <c r="P11" s="256"/>
      <c r="Q11" s="257"/>
      <c r="R11" s="258"/>
      <c r="S11" s="256"/>
      <c r="T11" s="256"/>
      <c r="U11" s="259"/>
      <c r="V11" s="260"/>
      <c r="W11" s="256"/>
      <c r="X11" s="256"/>
      <c r="Y11" s="257"/>
      <c r="Z11" s="258"/>
      <c r="AA11" s="256"/>
      <c r="AB11" s="256"/>
      <c r="AC11" s="262"/>
      <c r="AD11" s="263">
        <v>0</v>
      </c>
      <c r="AE11" s="264"/>
      <c r="AF11" s="265"/>
      <c r="AI11" s="170" t="s">
        <v>26</v>
      </c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1"/>
      <c r="AU11" s="159">
        <v>100</v>
      </c>
      <c r="AV11" s="160"/>
      <c r="AW11" s="161"/>
      <c r="AX11" s="78"/>
      <c r="AY11" s="255"/>
      <c r="AZ11" s="79"/>
      <c r="BA11" s="78"/>
      <c r="BB11" s="255"/>
      <c r="BC11" s="79"/>
      <c r="BD11" s="72">
        <f>SUM(AU11*AX11*BA11)</f>
        <v>0</v>
      </c>
      <c r="BE11" s="73"/>
      <c r="BF11" s="73"/>
      <c r="BG11" s="274">
        <f>SUM(BD11:BF13)</f>
        <v>600</v>
      </c>
      <c r="BH11" s="275"/>
      <c r="BI11" s="275"/>
      <c r="BJ11" s="275"/>
      <c r="BK11" s="275"/>
      <c r="BL11" s="276"/>
    </row>
    <row r="12" spans="1:65" ht="18.600000000000001" customHeight="1" x14ac:dyDescent="0.15">
      <c r="A12" s="12"/>
      <c r="B12" s="97" t="s">
        <v>30</v>
      </c>
      <c r="C12" s="98"/>
      <c r="D12" s="98"/>
      <c r="E12" s="99"/>
      <c r="F12" s="78"/>
      <c r="G12" s="119"/>
      <c r="H12" s="120"/>
      <c r="I12" s="79"/>
      <c r="J12" s="78"/>
      <c r="K12" s="119"/>
      <c r="L12" s="120"/>
      <c r="M12" s="121"/>
      <c r="N12" s="122"/>
      <c r="O12" s="119"/>
      <c r="P12" s="135"/>
      <c r="Q12" s="137"/>
      <c r="R12" s="138"/>
      <c r="S12" s="135"/>
      <c r="T12" s="135"/>
      <c r="U12" s="136"/>
      <c r="V12" s="119"/>
      <c r="W12" s="135"/>
      <c r="X12" s="135"/>
      <c r="Y12" s="137"/>
      <c r="Z12" s="138"/>
      <c r="AA12" s="135"/>
      <c r="AB12" s="135"/>
      <c r="AC12" s="120"/>
      <c r="AD12" s="229">
        <f>SUMPRODUCT((F12:I12)*300+(N12:Q12)*300+(V12:Y12)*300)</f>
        <v>0</v>
      </c>
      <c r="AE12" s="230"/>
      <c r="AF12" s="231"/>
      <c r="AI12" s="170" t="s">
        <v>44</v>
      </c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1"/>
      <c r="AU12" s="159">
        <v>200</v>
      </c>
      <c r="AV12" s="160"/>
      <c r="AW12" s="161"/>
      <c r="AX12" s="78">
        <v>3</v>
      </c>
      <c r="AY12" s="255"/>
      <c r="AZ12" s="79"/>
      <c r="BA12" s="78">
        <v>1</v>
      </c>
      <c r="BB12" s="255"/>
      <c r="BC12" s="79"/>
      <c r="BD12" s="72">
        <f t="shared" ref="BD12:BD13" si="0">SUM(AU12*AX12*BA12)</f>
        <v>600</v>
      </c>
      <c r="BE12" s="73"/>
      <c r="BF12" s="73"/>
      <c r="BG12" s="277"/>
      <c r="BH12" s="278"/>
      <c r="BI12" s="278"/>
      <c r="BJ12" s="278"/>
      <c r="BK12" s="278"/>
      <c r="BL12" s="279"/>
    </row>
    <row r="13" spans="1:65" ht="18.600000000000001" customHeight="1" thickBot="1" x14ac:dyDescent="0.2">
      <c r="A13" s="12"/>
      <c r="B13" s="97" t="s">
        <v>17</v>
      </c>
      <c r="C13" s="98"/>
      <c r="D13" s="98"/>
      <c r="E13" s="99"/>
      <c r="F13" s="78">
        <v>11</v>
      </c>
      <c r="G13" s="119"/>
      <c r="H13" s="120">
        <v>11</v>
      </c>
      <c r="I13" s="79"/>
      <c r="J13" s="78">
        <v>1</v>
      </c>
      <c r="K13" s="119"/>
      <c r="L13" s="120"/>
      <c r="M13" s="121"/>
      <c r="N13" s="122">
        <v>11</v>
      </c>
      <c r="O13" s="119"/>
      <c r="P13" s="135">
        <v>11</v>
      </c>
      <c r="Q13" s="137"/>
      <c r="R13" s="138">
        <v>1</v>
      </c>
      <c r="S13" s="135"/>
      <c r="T13" s="135">
        <v>1</v>
      </c>
      <c r="U13" s="136"/>
      <c r="V13" s="119"/>
      <c r="W13" s="135"/>
      <c r="X13" s="135"/>
      <c r="Y13" s="137"/>
      <c r="Z13" s="138">
        <v>1</v>
      </c>
      <c r="AA13" s="135"/>
      <c r="AB13" s="135">
        <v>1</v>
      </c>
      <c r="AC13" s="120"/>
      <c r="AD13" s="229">
        <f>SUMPRODUCT((F13:I13)*600+(N13:Q13)*600+(V13:Y13)*600)</f>
        <v>26400</v>
      </c>
      <c r="AE13" s="230"/>
      <c r="AF13" s="231"/>
      <c r="AI13" s="170" t="s">
        <v>43</v>
      </c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1"/>
      <c r="AU13" s="72">
        <v>400</v>
      </c>
      <c r="AV13" s="73"/>
      <c r="AW13" s="74"/>
      <c r="AX13" s="78"/>
      <c r="AY13" s="255"/>
      <c r="AZ13" s="79"/>
      <c r="BA13" s="78"/>
      <c r="BB13" s="255"/>
      <c r="BC13" s="79"/>
      <c r="BD13" s="72">
        <f t="shared" si="0"/>
        <v>0</v>
      </c>
      <c r="BE13" s="73"/>
      <c r="BF13" s="73"/>
      <c r="BG13" s="280"/>
      <c r="BH13" s="281"/>
      <c r="BI13" s="281"/>
      <c r="BJ13" s="281"/>
      <c r="BK13" s="281"/>
      <c r="BL13" s="282"/>
    </row>
    <row r="14" spans="1:65" ht="18.600000000000001" customHeight="1" thickTop="1" x14ac:dyDescent="0.15">
      <c r="A14" s="12"/>
      <c r="B14" s="97" t="s">
        <v>18</v>
      </c>
      <c r="C14" s="98"/>
      <c r="D14" s="98"/>
      <c r="E14" s="99"/>
      <c r="F14" s="78"/>
      <c r="G14" s="119"/>
      <c r="H14" s="120"/>
      <c r="I14" s="79"/>
      <c r="J14" s="78"/>
      <c r="K14" s="119"/>
      <c r="L14" s="120"/>
      <c r="M14" s="121"/>
      <c r="N14" s="122"/>
      <c r="O14" s="119"/>
      <c r="P14" s="135"/>
      <c r="Q14" s="137"/>
      <c r="R14" s="138"/>
      <c r="S14" s="135"/>
      <c r="T14" s="135"/>
      <c r="U14" s="136"/>
      <c r="V14" s="119"/>
      <c r="W14" s="135"/>
      <c r="X14" s="135"/>
      <c r="Y14" s="137"/>
      <c r="Z14" s="138"/>
      <c r="AA14" s="135"/>
      <c r="AB14" s="135"/>
      <c r="AC14" s="120"/>
      <c r="AD14" s="229">
        <f>SUMPRODUCT((F14:I14)*600+(N14:Q14)*600+(V14:Y14)*600)</f>
        <v>0</v>
      </c>
      <c r="AE14" s="230"/>
      <c r="AF14" s="231"/>
      <c r="AH14" s="17" t="s">
        <v>137</v>
      </c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</row>
    <row r="15" spans="1:65" ht="18.600000000000001" customHeight="1" x14ac:dyDescent="0.15">
      <c r="A15" s="12"/>
      <c r="B15" s="97" t="s">
        <v>19</v>
      </c>
      <c r="C15" s="98"/>
      <c r="D15" s="98"/>
      <c r="E15" s="99"/>
      <c r="F15" s="78"/>
      <c r="G15" s="119"/>
      <c r="H15" s="120"/>
      <c r="I15" s="79"/>
      <c r="J15" s="78"/>
      <c r="K15" s="119"/>
      <c r="L15" s="120"/>
      <c r="M15" s="121"/>
      <c r="N15" s="122"/>
      <c r="O15" s="119"/>
      <c r="P15" s="135"/>
      <c r="Q15" s="137"/>
      <c r="R15" s="138"/>
      <c r="S15" s="135"/>
      <c r="T15" s="135"/>
      <c r="U15" s="136"/>
      <c r="V15" s="119"/>
      <c r="W15" s="135"/>
      <c r="X15" s="135"/>
      <c r="Y15" s="137"/>
      <c r="Z15" s="138"/>
      <c r="AA15" s="135"/>
      <c r="AB15" s="135"/>
      <c r="AC15" s="120"/>
      <c r="AD15" s="229">
        <f>SUMPRODUCT((F15:I15)*600+(N15:Q15)*600+(V15:Y15)*600)</f>
        <v>0</v>
      </c>
      <c r="AE15" s="230"/>
      <c r="AF15" s="231"/>
      <c r="AI15" s="254" t="s">
        <v>138</v>
      </c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</row>
    <row r="16" spans="1:65" ht="18.600000000000001" customHeight="1" thickBot="1" x14ac:dyDescent="0.2">
      <c r="A16" s="12"/>
      <c r="B16" s="97" t="s">
        <v>106</v>
      </c>
      <c r="C16" s="98"/>
      <c r="D16" s="98"/>
      <c r="E16" s="99"/>
      <c r="F16" s="78"/>
      <c r="G16" s="119"/>
      <c r="H16" s="120"/>
      <c r="I16" s="79"/>
      <c r="J16" s="78"/>
      <c r="K16" s="119"/>
      <c r="L16" s="120"/>
      <c r="M16" s="121"/>
      <c r="N16" s="122"/>
      <c r="O16" s="119"/>
      <c r="P16" s="135"/>
      <c r="Q16" s="137"/>
      <c r="R16" s="138"/>
      <c r="S16" s="135"/>
      <c r="T16" s="135"/>
      <c r="U16" s="136"/>
      <c r="V16" s="119"/>
      <c r="W16" s="135"/>
      <c r="X16" s="135"/>
      <c r="Y16" s="137"/>
      <c r="Z16" s="138"/>
      <c r="AA16" s="135"/>
      <c r="AB16" s="135"/>
      <c r="AC16" s="120"/>
      <c r="AD16" s="229">
        <f>SUMPRODUCT((F16:I16)*600+(N16:Q16)*600+(V16:Y16)*600)</f>
        <v>0</v>
      </c>
      <c r="AE16" s="230"/>
      <c r="AF16" s="231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</row>
    <row r="17" spans="1:90" ht="18.600000000000001" customHeight="1" x14ac:dyDescent="0.15">
      <c r="A17" s="12"/>
      <c r="B17" s="97" t="s">
        <v>107</v>
      </c>
      <c r="C17" s="98"/>
      <c r="D17" s="98"/>
      <c r="E17" s="99"/>
      <c r="F17" s="78"/>
      <c r="G17" s="119"/>
      <c r="H17" s="120"/>
      <c r="I17" s="79"/>
      <c r="J17" s="78"/>
      <c r="K17" s="119"/>
      <c r="L17" s="120"/>
      <c r="M17" s="121"/>
      <c r="N17" s="122"/>
      <c r="O17" s="119"/>
      <c r="P17" s="135"/>
      <c r="Q17" s="137"/>
      <c r="R17" s="138"/>
      <c r="S17" s="135"/>
      <c r="T17" s="135"/>
      <c r="U17" s="136"/>
      <c r="V17" s="119"/>
      <c r="W17" s="135"/>
      <c r="X17" s="135"/>
      <c r="Y17" s="137"/>
      <c r="Z17" s="138"/>
      <c r="AA17" s="135"/>
      <c r="AB17" s="135"/>
      <c r="AC17" s="120"/>
      <c r="AD17" s="229">
        <f>SUMPRODUCT((F17:I17)*600+(N17:Q17)*600+(V17:Y17)*600)</f>
        <v>0</v>
      </c>
      <c r="AE17" s="230"/>
      <c r="AF17" s="231"/>
      <c r="AI17" s="244" t="s">
        <v>39</v>
      </c>
      <c r="AJ17" s="245"/>
      <c r="AK17" s="245"/>
      <c r="AL17" s="245"/>
      <c r="AM17" s="245"/>
      <c r="AN17" s="246"/>
      <c r="AO17" s="51" t="s">
        <v>74</v>
      </c>
      <c r="AP17" s="52"/>
      <c r="AQ17" s="52"/>
      <c r="AR17" s="53"/>
      <c r="AS17" s="232" t="s">
        <v>84</v>
      </c>
      <c r="AT17" s="250"/>
      <c r="AU17" s="252" t="s">
        <v>39</v>
      </c>
      <c r="AV17" s="245"/>
      <c r="AW17" s="245"/>
      <c r="AX17" s="246"/>
      <c r="AY17" s="51" t="s">
        <v>74</v>
      </c>
      <c r="AZ17" s="52"/>
      <c r="BA17" s="52"/>
      <c r="BB17" s="53"/>
      <c r="BC17" s="232" t="s">
        <v>84</v>
      </c>
      <c r="BD17" s="233"/>
      <c r="BF17" s="236" t="s">
        <v>86</v>
      </c>
      <c r="BG17" s="237"/>
      <c r="BH17" s="237"/>
      <c r="BI17" s="237"/>
      <c r="BJ17" s="237"/>
      <c r="BK17" s="237"/>
      <c r="BL17" s="237"/>
      <c r="BM17" s="238"/>
    </row>
    <row r="18" spans="1:90" ht="18.600000000000001" customHeight="1" x14ac:dyDescent="0.15">
      <c r="A18" s="12"/>
      <c r="B18" s="241" t="s">
        <v>122</v>
      </c>
      <c r="C18" s="242"/>
      <c r="D18" s="242"/>
      <c r="E18" s="243"/>
      <c r="F18" s="78">
        <v>1</v>
      </c>
      <c r="G18" s="119"/>
      <c r="H18" s="120"/>
      <c r="I18" s="79"/>
      <c r="J18" s="78"/>
      <c r="K18" s="119"/>
      <c r="L18" s="120"/>
      <c r="M18" s="121"/>
      <c r="N18" s="122">
        <v>1</v>
      </c>
      <c r="O18" s="119"/>
      <c r="P18" s="135"/>
      <c r="Q18" s="137"/>
      <c r="R18" s="138"/>
      <c r="S18" s="135"/>
      <c r="T18" s="135"/>
      <c r="U18" s="136"/>
      <c r="V18" s="119"/>
      <c r="W18" s="135"/>
      <c r="X18" s="135"/>
      <c r="Y18" s="137"/>
      <c r="Z18" s="138"/>
      <c r="AA18" s="135"/>
      <c r="AB18" s="135"/>
      <c r="AC18" s="120"/>
      <c r="AD18" s="229">
        <f>SUMPRODUCT((F18:I18)*1200+(N18:Q18)*1200+(V18:Y18)*1200)</f>
        <v>2400</v>
      </c>
      <c r="AE18" s="230"/>
      <c r="AF18" s="231"/>
      <c r="AI18" s="247"/>
      <c r="AJ18" s="248"/>
      <c r="AK18" s="248"/>
      <c r="AL18" s="248"/>
      <c r="AM18" s="248"/>
      <c r="AN18" s="249"/>
      <c r="AO18" s="239" t="s">
        <v>46</v>
      </c>
      <c r="AP18" s="240"/>
      <c r="AQ18" s="239" t="s">
        <v>47</v>
      </c>
      <c r="AR18" s="240"/>
      <c r="AS18" s="234"/>
      <c r="AT18" s="251"/>
      <c r="AU18" s="253"/>
      <c r="AV18" s="248"/>
      <c r="AW18" s="248"/>
      <c r="AX18" s="249"/>
      <c r="AY18" s="239" t="s">
        <v>46</v>
      </c>
      <c r="AZ18" s="240"/>
      <c r="BA18" s="239" t="s">
        <v>47</v>
      </c>
      <c r="BB18" s="240"/>
      <c r="BC18" s="234"/>
      <c r="BD18" s="235"/>
      <c r="BF18" s="225" t="s">
        <v>85</v>
      </c>
      <c r="BG18" s="226"/>
      <c r="BH18" s="227"/>
      <c r="BI18" s="205" t="s">
        <v>115</v>
      </c>
      <c r="BJ18" s="228"/>
      <c r="BK18" s="205" t="s">
        <v>2</v>
      </c>
      <c r="BL18" s="206"/>
      <c r="BM18" s="207"/>
    </row>
    <row r="19" spans="1:90" ht="18.600000000000001" customHeight="1" x14ac:dyDescent="0.15">
      <c r="A19" s="12"/>
      <c r="B19" s="97" t="s">
        <v>108</v>
      </c>
      <c r="C19" s="98"/>
      <c r="D19" s="98"/>
      <c r="E19" s="99"/>
      <c r="F19" s="78">
        <v>1</v>
      </c>
      <c r="G19" s="119"/>
      <c r="H19" s="120">
        <v>1</v>
      </c>
      <c r="I19" s="79"/>
      <c r="J19" s="78"/>
      <c r="K19" s="119"/>
      <c r="L19" s="120"/>
      <c r="M19" s="121"/>
      <c r="N19" s="122">
        <v>1</v>
      </c>
      <c r="O19" s="119"/>
      <c r="P19" s="135">
        <v>1</v>
      </c>
      <c r="Q19" s="137"/>
      <c r="R19" s="138"/>
      <c r="S19" s="135"/>
      <c r="T19" s="135"/>
      <c r="U19" s="136"/>
      <c r="V19" s="119"/>
      <c r="W19" s="135"/>
      <c r="X19" s="135"/>
      <c r="Y19" s="137"/>
      <c r="Z19" s="138"/>
      <c r="AA19" s="135"/>
      <c r="AB19" s="135"/>
      <c r="AC19" s="120"/>
      <c r="AD19" s="229">
        <f>SUMPRODUCT((F19:I19)*2500+(N19:Q19)*2500+(V19:Y19)*2500)</f>
        <v>10000</v>
      </c>
      <c r="AE19" s="230"/>
      <c r="AF19" s="231"/>
      <c r="AH19" s="32"/>
      <c r="AI19" s="69" t="s">
        <v>63</v>
      </c>
      <c r="AJ19" s="70"/>
      <c r="AK19" s="70"/>
      <c r="AL19" s="70"/>
      <c r="AM19" s="70"/>
      <c r="AN19" s="71"/>
      <c r="AO19" s="159">
        <v>1000</v>
      </c>
      <c r="AP19" s="161"/>
      <c r="AQ19" s="159">
        <v>2000</v>
      </c>
      <c r="AR19" s="161"/>
      <c r="AS19" s="168"/>
      <c r="AT19" s="169"/>
      <c r="AU19" s="170" t="s">
        <v>48</v>
      </c>
      <c r="AV19" s="70"/>
      <c r="AW19" s="70"/>
      <c r="AX19" s="71"/>
      <c r="AY19" s="159">
        <v>500</v>
      </c>
      <c r="AZ19" s="161"/>
      <c r="BA19" s="159">
        <v>1000</v>
      </c>
      <c r="BB19" s="161"/>
      <c r="BC19" s="168"/>
      <c r="BD19" s="201"/>
      <c r="BF19" s="122"/>
      <c r="BG19" s="79"/>
      <c r="BH19" s="33" t="s">
        <v>3</v>
      </c>
      <c r="BI19" s="203"/>
      <c r="BJ19" s="204"/>
      <c r="BK19" s="205">
        <f t="shared" ref="BK19:BK25" si="1">SUM(BF19*BI19)</f>
        <v>0</v>
      </c>
      <c r="BL19" s="206"/>
      <c r="BM19" s="207"/>
    </row>
    <row r="20" spans="1:90" ht="18.600000000000001" customHeight="1" thickBot="1" x14ac:dyDescent="0.2">
      <c r="A20" s="12"/>
      <c r="B20" s="100" t="s">
        <v>148</v>
      </c>
      <c r="C20" s="101"/>
      <c r="D20" s="101"/>
      <c r="E20" s="102"/>
      <c r="F20" s="113">
        <v>4</v>
      </c>
      <c r="G20" s="110"/>
      <c r="H20" s="111">
        <v>1</v>
      </c>
      <c r="I20" s="114"/>
      <c r="J20" s="113"/>
      <c r="K20" s="110"/>
      <c r="L20" s="111"/>
      <c r="M20" s="112"/>
      <c r="N20" s="109">
        <v>3</v>
      </c>
      <c r="O20" s="110"/>
      <c r="P20" s="218">
        <v>1</v>
      </c>
      <c r="Q20" s="222"/>
      <c r="R20" s="223"/>
      <c r="S20" s="218"/>
      <c r="T20" s="218"/>
      <c r="U20" s="224"/>
      <c r="V20" s="110"/>
      <c r="W20" s="218"/>
      <c r="X20" s="218"/>
      <c r="Y20" s="222"/>
      <c r="Z20" s="223"/>
      <c r="AA20" s="218"/>
      <c r="AB20" s="218"/>
      <c r="AC20" s="111"/>
      <c r="AD20" s="219">
        <f>SUMPRODUCT((F20:I20)*2500+(N20:Q20)*2500+(V20:Y20)*2500)</f>
        <v>22500</v>
      </c>
      <c r="AE20" s="220"/>
      <c r="AF20" s="221"/>
      <c r="AH20" s="32"/>
      <c r="AI20" s="69" t="s">
        <v>61</v>
      </c>
      <c r="AJ20" s="70"/>
      <c r="AK20" s="70"/>
      <c r="AL20" s="70"/>
      <c r="AM20" s="70"/>
      <c r="AN20" s="71"/>
      <c r="AO20" s="159">
        <v>500</v>
      </c>
      <c r="AP20" s="161"/>
      <c r="AQ20" s="159">
        <v>1000</v>
      </c>
      <c r="AR20" s="161"/>
      <c r="AS20" s="168"/>
      <c r="AT20" s="169"/>
      <c r="AU20" s="170" t="s">
        <v>49</v>
      </c>
      <c r="AV20" s="70"/>
      <c r="AW20" s="70"/>
      <c r="AX20" s="71"/>
      <c r="AY20" s="159">
        <v>500</v>
      </c>
      <c r="AZ20" s="161"/>
      <c r="BA20" s="159">
        <v>1000</v>
      </c>
      <c r="BB20" s="161"/>
      <c r="BC20" s="168"/>
      <c r="BD20" s="201"/>
      <c r="BF20" s="122"/>
      <c r="BG20" s="79"/>
      <c r="BH20" s="33" t="s">
        <v>3</v>
      </c>
      <c r="BI20" s="203"/>
      <c r="BJ20" s="204"/>
      <c r="BK20" s="205">
        <f t="shared" si="1"/>
        <v>0</v>
      </c>
      <c r="BL20" s="206"/>
      <c r="BM20" s="207"/>
    </row>
    <row r="21" spans="1:90" ht="18.600000000000001" customHeight="1" thickTop="1" x14ac:dyDescent="0.15">
      <c r="A21" s="12"/>
      <c r="B21" s="103" t="s">
        <v>38</v>
      </c>
      <c r="C21" s="104"/>
      <c r="D21" s="104"/>
      <c r="E21" s="105"/>
      <c r="F21" s="117">
        <f>SUM(F11:G20)</f>
        <v>17</v>
      </c>
      <c r="G21" s="116"/>
      <c r="H21" s="117">
        <f t="shared" ref="H21" si="2">SUM(H11:I20)</f>
        <v>13</v>
      </c>
      <c r="I21" s="116"/>
      <c r="J21" s="117">
        <f t="shared" ref="J21" si="3">SUM(J11:K20)</f>
        <v>1</v>
      </c>
      <c r="K21" s="116"/>
      <c r="L21" s="117">
        <f t="shared" ref="L21:AB21" si="4">SUM(L11:M20)</f>
        <v>0</v>
      </c>
      <c r="M21" s="118"/>
      <c r="N21" s="115">
        <f t="shared" si="4"/>
        <v>16</v>
      </c>
      <c r="O21" s="116"/>
      <c r="P21" s="209">
        <f t="shared" si="4"/>
        <v>13</v>
      </c>
      <c r="Q21" s="209"/>
      <c r="R21" s="209">
        <f t="shared" si="4"/>
        <v>1</v>
      </c>
      <c r="S21" s="209"/>
      <c r="T21" s="209">
        <f t="shared" si="4"/>
        <v>1</v>
      </c>
      <c r="U21" s="217"/>
      <c r="V21" s="208">
        <f t="shared" si="4"/>
        <v>0</v>
      </c>
      <c r="W21" s="209"/>
      <c r="X21" s="209">
        <f t="shared" si="4"/>
        <v>0</v>
      </c>
      <c r="Y21" s="209"/>
      <c r="Z21" s="209">
        <f t="shared" si="4"/>
        <v>1</v>
      </c>
      <c r="AA21" s="209"/>
      <c r="AB21" s="209">
        <f t="shared" si="4"/>
        <v>1</v>
      </c>
      <c r="AC21" s="210"/>
      <c r="AD21" s="211">
        <f>SUM(AD11:AF20)</f>
        <v>61300</v>
      </c>
      <c r="AE21" s="212"/>
      <c r="AF21" s="213"/>
      <c r="AH21" s="32"/>
      <c r="AI21" s="69" t="s">
        <v>35</v>
      </c>
      <c r="AJ21" s="70"/>
      <c r="AK21" s="70"/>
      <c r="AL21" s="70"/>
      <c r="AM21" s="70"/>
      <c r="AN21" s="71"/>
      <c r="AO21" s="159">
        <v>1000</v>
      </c>
      <c r="AP21" s="161"/>
      <c r="AQ21" s="159">
        <v>2000</v>
      </c>
      <c r="AR21" s="161"/>
      <c r="AS21" s="168"/>
      <c r="AT21" s="169"/>
      <c r="AU21" s="170" t="s">
        <v>50</v>
      </c>
      <c r="AV21" s="70"/>
      <c r="AW21" s="70"/>
      <c r="AX21" s="71"/>
      <c r="AY21" s="159">
        <v>500</v>
      </c>
      <c r="AZ21" s="161"/>
      <c r="BA21" s="159">
        <v>1000</v>
      </c>
      <c r="BB21" s="161"/>
      <c r="BC21" s="168"/>
      <c r="BD21" s="201"/>
      <c r="BF21" s="122"/>
      <c r="BG21" s="79"/>
      <c r="BH21" s="33" t="s">
        <v>3</v>
      </c>
      <c r="BI21" s="203"/>
      <c r="BJ21" s="204"/>
      <c r="BK21" s="205">
        <f t="shared" si="1"/>
        <v>0</v>
      </c>
      <c r="BL21" s="206"/>
      <c r="BM21" s="207"/>
    </row>
    <row r="22" spans="1:90" ht="18.600000000000001" customHeight="1" thickBot="1" x14ac:dyDescent="0.2">
      <c r="A22" s="11"/>
      <c r="B22" s="106" t="s">
        <v>4</v>
      </c>
      <c r="C22" s="107"/>
      <c r="D22" s="107"/>
      <c r="E22" s="108"/>
      <c r="F22" s="126">
        <f>SUM(F21:I21)</f>
        <v>30</v>
      </c>
      <c r="G22" s="127"/>
      <c r="H22" s="127"/>
      <c r="I22" s="128"/>
      <c r="J22" s="126">
        <f>SUM(J21:M21)</f>
        <v>1</v>
      </c>
      <c r="K22" s="127"/>
      <c r="L22" s="127"/>
      <c r="M22" s="128"/>
      <c r="N22" s="126">
        <f>SUM(N21:Q21)</f>
        <v>29</v>
      </c>
      <c r="O22" s="127"/>
      <c r="P22" s="127"/>
      <c r="Q22" s="128"/>
      <c r="R22" s="126">
        <f>SUM(R21:U21)</f>
        <v>2</v>
      </c>
      <c r="S22" s="127"/>
      <c r="T22" s="127"/>
      <c r="U22" s="128"/>
      <c r="V22" s="126">
        <f>SUM(V21:Y21)</f>
        <v>0</v>
      </c>
      <c r="W22" s="127"/>
      <c r="X22" s="127"/>
      <c r="Y22" s="128"/>
      <c r="Z22" s="126">
        <f>SUM(Z21:AC21)</f>
        <v>2</v>
      </c>
      <c r="AA22" s="127"/>
      <c r="AB22" s="127"/>
      <c r="AC22" s="127"/>
      <c r="AD22" s="214"/>
      <c r="AE22" s="215"/>
      <c r="AF22" s="216"/>
      <c r="AH22" s="32"/>
      <c r="AI22" s="69" t="s">
        <v>62</v>
      </c>
      <c r="AJ22" s="70"/>
      <c r="AK22" s="70"/>
      <c r="AL22" s="70"/>
      <c r="AM22" s="70"/>
      <c r="AN22" s="71"/>
      <c r="AO22" s="159">
        <v>1000</v>
      </c>
      <c r="AP22" s="161"/>
      <c r="AQ22" s="159">
        <v>2000</v>
      </c>
      <c r="AR22" s="161"/>
      <c r="AS22" s="168"/>
      <c r="AT22" s="169"/>
      <c r="AU22" s="170" t="s">
        <v>51</v>
      </c>
      <c r="AV22" s="70"/>
      <c r="AW22" s="70"/>
      <c r="AX22" s="71"/>
      <c r="AY22" s="159">
        <v>500</v>
      </c>
      <c r="AZ22" s="161"/>
      <c r="BA22" s="159">
        <v>1000</v>
      </c>
      <c r="BB22" s="161"/>
      <c r="BC22" s="168"/>
      <c r="BD22" s="201"/>
      <c r="BF22" s="122"/>
      <c r="BG22" s="79"/>
      <c r="BH22" s="33" t="s">
        <v>3</v>
      </c>
      <c r="BI22" s="203"/>
      <c r="BJ22" s="204"/>
      <c r="BK22" s="205">
        <f t="shared" si="1"/>
        <v>0</v>
      </c>
      <c r="BL22" s="206"/>
      <c r="BM22" s="207"/>
    </row>
    <row r="23" spans="1:90" ht="18.600000000000001" customHeight="1" x14ac:dyDescent="0.2">
      <c r="A23" s="133" t="s">
        <v>111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4"/>
      <c r="AI23" s="69" t="s">
        <v>56</v>
      </c>
      <c r="AJ23" s="70"/>
      <c r="AK23" s="70"/>
      <c r="AL23" s="70"/>
      <c r="AM23" s="70"/>
      <c r="AN23" s="71"/>
      <c r="AO23" s="159">
        <v>500</v>
      </c>
      <c r="AP23" s="161"/>
      <c r="AQ23" s="159">
        <v>1000</v>
      </c>
      <c r="AR23" s="161"/>
      <c r="AS23" s="168"/>
      <c r="AT23" s="169"/>
      <c r="AU23" s="170" t="s">
        <v>52</v>
      </c>
      <c r="AV23" s="70"/>
      <c r="AW23" s="70"/>
      <c r="AX23" s="71"/>
      <c r="AY23" s="159">
        <v>500</v>
      </c>
      <c r="AZ23" s="161"/>
      <c r="BA23" s="159">
        <v>1000</v>
      </c>
      <c r="BB23" s="161"/>
      <c r="BC23" s="168"/>
      <c r="BD23" s="201"/>
      <c r="BF23" s="122"/>
      <c r="BG23" s="79"/>
      <c r="BH23" s="33" t="s">
        <v>3</v>
      </c>
      <c r="BI23" s="203"/>
      <c r="BJ23" s="204"/>
      <c r="BK23" s="205">
        <f t="shared" si="1"/>
        <v>0</v>
      </c>
      <c r="BL23" s="206"/>
      <c r="BM23" s="207"/>
    </row>
    <row r="24" spans="1:90" ht="18.600000000000001" customHeight="1" thickBot="1" x14ac:dyDescent="0.2">
      <c r="A24" s="21" t="s">
        <v>113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I24" s="69" t="s">
        <v>57</v>
      </c>
      <c r="AJ24" s="70"/>
      <c r="AK24" s="70"/>
      <c r="AL24" s="70"/>
      <c r="AM24" s="70"/>
      <c r="AN24" s="71"/>
      <c r="AO24" s="159">
        <v>500</v>
      </c>
      <c r="AP24" s="161"/>
      <c r="AQ24" s="159">
        <v>1000</v>
      </c>
      <c r="AR24" s="161"/>
      <c r="AS24" s="168"/>
      <c r="AT24" s="169"/>
      <c r="AU24" s="170" t="s">
        <v>53</v>
      </c>
      <c r="AV24" s="70"/>
      <c r="AW24" s="70"/>
      <c r="AX24" s="71"/>
      <c r="AY24" s="159">
        <v>500</v>
      </c>
      <c r="AZ24" s="161"/>
      <c r="BA24" s="159">
        <v>1000</v>
      </c>
      <c r="BB24" s="161"/>
      <c r="BC24" s="168"/>
      <c r="BD24" s="201"/>
      <c r="BE24" s="19"/>
      <c r="BF24" s="122"/>
      <c r="BG24" s="79"/>
      <c r="BH24" s="33" t="s">
        <v>3</v>
      </c>
      <c r="BI24" s="203"/>
      <c r="BJ24" s="204"/>
      <c r="BK24" s="205">
        <f t="shared" si="1"/>
        <v>0</v>
      </c>
      <c r="BL24" s="206"/>
      <c r="BM24" s="207"/>
    </row>
    <row r="25" spans="1:90" s="6" customFormat="1" ht="18.600000000000001" customHeight="1" thickBot="1" x14ac:dyDescent="0.2">
      <c r="A25" s="29" t="s">
        <v>80</v>
      </c>
      <c r="B25" s="123" t="s">
        <v>82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5"/>
      <c r="N25" s="123" t="s">
        <v>40</v>
      </c>
      <c r="O25" s="123"/>
      <c r="P25" s="123"/>
      <c r="Q25" s="51" t="s">
        <v>123</v>
      </c>
      <c r="R25" s="51"/>
      <c r="S25" s="51"/>
      <c r="T25" s="51"/>
      <c r="U25" s="51"/>
      <c r="V25" s="51" t="s">
        <v>83</v>
      </c>
      <c r="W25" s="51"/>
      <c r="X25" s="51"/>
      <c r="Y25" s="51"/>
      <c r="Z25" s="51"/>
      <c r="AA25" s="182" t="s">
        <v>4</v>
      </c>
      <c r="AB25" s="182"/>
      <c r="AC25" s="182"/>
      <c r="AD25" s="182"/>
      <c r="AE25" s="182"/>
      <c r="AF25" s="183"/>
      <c r="AG25"/>
      <c r="AH25"/>
      <c r="AI25" s="69" t="s">
        <v>58</v>
      </c>
      <c r="AJ25" s="70"/>
      <c r="AK25" s="70"/>
      <c r="AL25" s="70"/>
      <c r="AM25" s="70"/>
      <c r="AN25" s="71"/>
      <c r="AO25" s="159">
        <v>500</v>
      </c>
      <c r="AP25" s="161"/>
      <c r="AQ25" s="159">
        <v>1000</v>
      </c>
      <c r="AR25" s="161"/>
      <c r="AS25" s="168"/>
      <c r="AT25" s="169"/>
      <c r="AU25" s="170" t="s">
        <v>54</v>
      </c>
      <c r="AV25" s="70"/>
      <c r="AW25" s="70"/>
      <c r="AX25" s="71"/>
      <c r="AY25" s="159">
        <v>500</v>
      </c>
      <c r="AZ25" s="161"/>
      <c r="BA25" s="159">
        <v>1000</v>
      </c>
      <c r="BB25" s="161"/>
      <c r="BC25" s="168"/>
      <c r="BD25" s="201"/>
      <c r="BE25" s="19"/>
      <c r="BF25" s="122"/>
      <c r="BG25" s="79"/>
      <c r="BH25" s="33" t="s">
        <v>3</v>
      </c>
      <c r="BI25" s="180"/>
      <c r="BJ25" s="181"/>
      <c r="BK25" s="190">
        <f t="shared" si="1"/>
        <v>0</v>
      </c>
      <c r="BL25" s="191"/>
      <c r="BM25" s="192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</row>
    <row r="26" spans="1:90" s="6" customFormat="1" ht="18.600000000000001" customHeight="1" thickTop="1" thickBot="1" x14ac:dyDescent="0.2">
      <c r="A26" s="27" t="s">
        <v>81</v>
      </c>
      <c r="B26" s="154" t="s">
        <v>129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6"/>
      <c r="N26" s="184">
        <f>VLOOKUP(B26,※計算データ!B4:C23,2,FALSE)</f>
        <v>9000</v>
      </c>
      <c r="O26" s="184"/>
      <c r="P26" s="184"/>
      <c r="Q26" s="185">
        <v>1</v>
      </c>
      <c r="R26" s="185"/>
      <c r="S26" s="185"/>
      <c r="T26" s="185"/>
      <c r="U26" s="185"/>
      <c r="V26" s="186">
        <f>SUM(N26*Q26)</f>
        <v>9000</v>
      </c>
      <c r="W26" s="186"/>
      <c r="X26" s="186"/>
      <c r="Y26" s="186"/>
      <c r="Z26" s="186"/>
      <c r="AA26" s="187">
        <f>SUM(V26:Z30)</f>
        <v>9000</v>
      </c>
      <c r="AB26" s="187"/>
      <c r="AC26" s="187"/>
      <c r="AD26" s="187"/>
      <c r="AE26" s="187"/>
      <c r="AF26" s="188"/>
      <c r="AH26"/>
      <c r="AI26" s="69" t="s">
        <v>70</v>
      </c>
      <c r="AJ26" s="70"/>
      <c r="AK26" s="70"/>
      <c r="AL26" s="70"/>
      <c r="AM26" s="70"/>
      <c r="AN26" s="71"/>
      <c r="AO26" s="159">
        <v>500</v>
      </c>
      <c r="AP26" s="161"/>
      <c r="AQ26" s="159">
        <v>1000</v>
      </c>
      <c r="AR26" s="161"/>
      <c r="AS26" s="168"/>
      <c r="AT26" s="169"/>
      <c r="AU26" s="170" t="s">
        <v>55</v>
      </c>
      <c r="AV26" s="70"/>
      <c r="AW26" s="70"/>
      <c r="AX26" s="71"/>
      <c r="AY26" s="159">
        <v>500</v>
      </c>
      <c r="AZ26" s="161"/>
      <c r="BA26" s="159">
        <v>1000</v>
      </c>
      <c r="BB26" s="161"/>
      <c r="BC26" s="168"/>
      <c r="BD26" s="201"/>
      <c r="BF26" s="162" t="s">
        <v>4</v>
      </c>
      <c r="BG26" s="163"/>
      <c r="BH26" s="164"/>
      <c r="BI26" s="193">
        <f>SUM(BK19:BM25)</f>
        <v>0</v>
      </c>
      <c r="BJ26" s="194"/>
      <c r="BK26" s="194"/>
      <c r="BL26" s="194"/>
      <c r="BM26" s="195"/>
      <c r="BN26"/>
      <c r="BO26"/>
      <c r="BP26"/>
      <c r="BQ26"/>
      <c r="BR26"/>
    </row>
    <row r="27" spans="1:90" s="6" customFormat="1" ht="18.600000000000001" customHeight="1" thickTop="1" thickBot="1" x14ac:dyDescent="0.2">
      <c r="A27" s="27" t="s">
        <v>76</v>
      </c>
      <c r="B27" s="154" t="s">
        <v>36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6"/>
      <c r="N27" s="184">
        <f>VLOOKUP(B27,※計算データ!B4:C23,2,FALSE)</f>
        <v>0</v>
      </c>
      <c r="O27" s="184"/>
      <c r="P27" s="184"/>
      <c r="Q27" s="185"/>
      <c r="R27" s="185"/>
      <c r="S27" s="185"/>
      <c r="T27" s="185"/>
      <c r="U27" s="185"/>
      <c r="V27" s="186">
        <f>SUM(N27*Q27)</f>
        <v>0</v>
      </c>
      <c r="W27" s="186"/>
      <c r="X27" s="186"/>
      <c r="Y27" s="186"/>
      <c r="Z27" s="186"/>
      <c r="AA27" s="187"/>
      <c r="AB27" s="187"/>
      <c r="AC27" s="187"/>
      <c r="AD27" s="187"/>
      <c r="AE27" s="187"/>
      <c r="AF27" s="188"/>
      <c r="AH27"/>
      <c r="AI27" s="144" t="s">
        <v>59</v>
      </c>
      <c r="AJ27" s="145"/>
      <c r="AK27" s="145"/>
      <c r="AL27" s="145"/>
      <c r="AM27" s="145"/>
      <c r="AN27" s="146"/>
      <c r="AO27" s="199">
        <v>500</v>
      </c>
      <c r="AP27" s="200"/>
      <c r="AQ27" s="199">
        <v>1000</v>
      </c>
      <c r="AR27" s="200"/>
      <c r="AS27" s="149"/>
      <c r="AT27" s="202"/>
      <c r="AU27" s="170" t="s">
        <v>60</v>
      </c>
      <c r="AV27" s="70"/>
      <c r="AW27" s="70"/>
      <c r="AX27" s="71"/>
      <c r="AY27" s="159">
        <v>500</v>
      </c>
      <c r="AZ27" s="161"/>
      <c r="BA27" s="159">
        <v>1000</v>
      </c>
      <c r="BB27" s="161"/>
      <c r="BC27" s="168"/>
      <c r="BD27" s="201"/>
      <c r="BF27" s="165"/>
      <c r="BG27" s="166"/>
      <c r="BH27" s="167"/>
      <c r="BI27" s="196"/>
      <c r="BJ27" s="197"/>
      <c r="BK27" s="197"/>
      <c r="BL27" s="197"/>
      <c r="BM27" s="198"/>
      <c r="BO27"/>
      <c r="BP27"/>
      <c r="BQ27"/>
      <c r="BR27"/>
    </row>
    <row r="28" spans="1:90" s="6" customFormat="1" ht="18.600000000000001" customHeight="1" thickTop="1" thickBot="1" x14ac:dyDescent="0.2">
      <c r="A28" s="27" t="s">
        <v>77</v>
      </c>
      <c r="B28" s="154" t="s">
        <v>36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6"/>
      <c r="N28" s="184">
        <f>VLOOKUP(B28,※計算データ!B4:C23,2,FALSE)</f>
        <v>0</v>
      </c>
      <c r="O28" s="184"/>
      <c r="P28" s="184"/>
      <c r="Q28" s="185"/>
      <c r="R28" s="185"/>
      <c r="S28" s="185"/>
      <c r="T28" s="185"/>
      <c r="U28" s="185"/>
      <c r="V28" s="186">
        <f>SUM(N28*Q28)</f>
        <v>0</v>
      </c>
      <c r="W28" s="186"/>
      <c r="X28" s="186"/>
      <c r="Y28" s="186"/>
      <c r="Z28" s="186"/>
      <c r="AA28" s="187"/>
      <c r="AB28" s="187"/>
      <c r="AC28" s="187"/>
      <c r="AD28" s="187"/>
      <c r="AE28" s="187"/>
      <c r="AF28" s="188"/>
      <c r="AH28"/>
      <c r="AI28" s="42"/>
      <c r="AJ28" s="42"/>
      <c r="AK28" s="42"/>
      <c r="AL28" s="42"/>
      <c r="AM28" s="42"/>
      <c r="AN28" s="42"/>
      <c r="AO28" s="43"/>
      <c r="AP28" s="43"/>
      <c r="AQ28" s="43"/>
      <c r="AR28" s="45"/>
      <c r="AS28" s="44"/>
      <c r="AT28" s="44"/>
      <c r="AU28" s="144" t="s">
        <v>152</v>
      </c>
      <c r="AV28" s="145"/>
      <c r="AW28" s="145"/>
      <c r="AX28" s="146"/>
      <c r="AY28" s="147">
        <v>500</v>
      </c>
      <c r="AZ28" s="148"/>
      <c r="BA28" s="147">
        <v>1000</v>
      </c>
      <c r="BB28" s="148"/>
      <c r="BC28" s="149"/>
      <c r="BD28" s="150"/>
      <c r="BE28" s="9"/>
      <c r="BF28" s="38"/>
      <c r="BG28" s="38"/>
      <c r="BH28" s="38"/>
      <c r="BI28" s="13"/>
      <c r="BJ28" s="13"/>
      <c r="BK28" s="13"/>
      <c r="BL28" s="13"/>
      <c r="BM28" s="13"/>
    </row>
    <row r="29" spans="1:90" s="6" customFormat="1" ht="18.600000000000001" customHeight="1" thickTop="1" thickBot="1" x14ac:dyDescent="0.2">
      <c r="A29" s="27" t="s">
        <v>78</v>
      </c>
      <c r="B29" s="154" t="s">
        <v>36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6"/>
      <c r="N29" s="184">
        <f>VLOOKUP(B29,※計算データ!B4:C23,2,FALSE)</f>
        <v>0</v>
      </c>
      <c r="O29" s="184"/>
      <c r="P29" s="184"/>
      <c r="Q29" s="185"/>
      <c r="R29" s="185"/>
      <c r="S29" s="185"/>
      <c r="T29" s="185"/>
      <c r="U29" s="185"/>
      <c r="V29" s="186">
        <f>SUM(N29*Q29)</f>
        <v>0</v>
      </c>
      <c r="W29" s="186"/>
      <c r="X29" s="186"/>
      <c r="Y29" s="186"/>
      <c r="Z29" s="186"/>
      <c r="AA29" s="187"/>
      <c r="AB29" s="187"/>
      <c r="AC29" s="187"/>
      <c r="AD29" s="187"/>
      <c r="AE29" s="187"/>
      <c r="AF29" s="188"/>
    </row>
    <row r="30" spans="1:90" s="6" customFormat="1" ht="18.600000000000001" customHeight="1" thickTop="1" thickBot="1" x14ac:dyDescent="0.25">
      <c r="A30" s="28" t="s">
        <v>79</v>
      </c>
      <c r="B30" s="151" t="s">
        <v>36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3"/>
      <c r="N30" s="171">
        <f>VLOOKUP(B30,※計算データ!B4:C23,2,FALSE)</f>
        <v>0</v>
      </c>
      <c r="O30" s="172"/>
      <c r="P30" s="173"/>
      <c r="Q30" s="174"/>
      <c r="R30" s="175"/>
      <c r="S30" s="175"/>
      <c r="T30" s="175"/>
      <c r="U30" s="176"/>
      <c r="V30" s="177">
        <f>SUM(N30*Q30)</f>
        <v>0</v>
      </c>
      <c r="W30" s="178"/>
      <c r="X30" s="178"/>
      <c r="Y30" s="178"/>
      <c r="Z30" s="179"/>
      <c r="AA30" s="54"/>
      <c r="AB30" s="54"/>
      <c r="AC30" s="54"/>
      <c r="AD30" s="54"/>
      <c r="AE30" s="54"/>
      <c r="AF30" s="189"/>
      <c r="AI30" s="133" t="s">
        <v>153</v>
      </c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</row>
    <row r="31" spans="1:90" s="6" customFormat="1" ht="18.600000000000001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F31"/>
      <c r="AI31" s="335" t="s">
        <v>154</v>
      </c>
      <c r="AJ31" s="335"/>
      <c r="AK31" s="335"/>
      <c r="AL31" s="335"/>
      <c r="AM31" s="335"/>
      <c r="AN31" s="335"/>
      <c r="AO31" s="335"/>
      <c r="AP31" s="335"/>
      <c r="AQ31" s="335"/>
      <c r="AR31" s="335"/>
      <c r="AS31" s="335"/>
      <c r="AT31" s="335"/>
      <c r="AU31" s="335"/>
      <c r="AV31" s="335"/>
      <c r="AW31" s="335"/>
      <c r="AX31" s="335"/>
      <c r="AY31" s="335"/>
      <c r="AZ31" s="335"/>
      <c r="BA31" s="335"/>
      <c r="BB31" s="335"/>
      <c r="BC31" s="335"/>
      <c r="BD31" s="335"/>
      <c r="BE31" s="335"/>
      <c r="BF31" s="335"/>
      <c r="BG31" s="335"/>
      <c r="BH31" s="335"/>
      <c r="BI31" s="335"/>
      <c r="BJ31" s="335"/>
      <c r="BK31" s="335"/>
      <c r="BL31" s="335"/>
      <c r="BM31" s="335"/>
      <c r="BN31" s="335"/>
    </row>
    <row r="32" spans="1:90" s="6" customFormat="1" ht="18.600000000000001" customHeight="1" x14ac:dyDescent="0.2">
      <c r="A32" s="16" t="s">
        <v>112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7"/>
      <c r="AE32" s="9"/>
      <c r="AI32" s="335"/>
      <c r="AJ32" s="335"/>
      <c r="AK32" s="335"/>
      <c r="AL32" s="335"/>
      <c r="AM32" s="335"/>
      <c r="AN32" s="335"/>
      <c r="AO32" s="335"/>
      <c r="AP32" s="335"/>
      <c r="AQ32" s="335"/>
      <c r="AR32" s="335"/>
      <c r="AS32" s="335"/>
      <c r="AT32" s="335"/>
      <c r="AU32" s="335"/>
      <c r="AV32" s="335"/>
      <c r="AW32" s="335"/>
      <c r="AX32" s="335"/>
      <c r="AY32" s="335"/>
      <c r="AZ32" s="335"/>
      <c r="BA32" s="335"/>
      <c r="BB32" s="335"/>
      <c r="BC32" s="335"/>
      <c r="BD32" s="335"/>
      <c r="BE32" s="335"/>
      <c r="BF32" s="335"/>
      <c r="BG32" s="335"/>
      <c r="BH32" s="335"/>
      <c r="BI32" s="335"/>
      <c r="BJ32" s="335"/>
      <c r="BK32" s="335"/>
      <c r="BL32" s="335"/>
      <c r="BM32" s="335"/>
      <c r="BN32" s="335"/>
    </row>
    <row r="33" spans="1:66" s="6" customFormat="1" ht="18.600000000000001" customHeight="1" thickBot="1" x14ac:dyDescent="0.2">
      <c r="A33" t="s">
        <v>146</v>
      </c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14"/>
      <c r="R33" s="14" t="s">
        <v>144</v>
      </c>
      <c r="S33" s="14"/>
      <c r="T33" s="14"/>
      <c r="U33" s="14"/>
      <c r="V33" s="14"/>
      <c r="W33" s="14"/>
      <c r="X33" s="14"/>
      <c r="Y33"/>
      <c r="Z33"/>
      <c r="AA33"/>
      <c r="AB33"/>
      <c r="AC33"/>
      <c r="AD33"/>
      <c r="AE33"/>
      <c r="AF33"/>
      <c r="AG33"/>
      <c r="AI33" s="335"/>
      <c r="AJ33" s="335"/>
      <c r="AK33" s="335"/>
      <c r="AL33" s="335"/>
      <c r="AM33" s="335"/>
      <c r="AN33" s="335"/>
      <c r="AO33" s="335"/>
      <c r="AP33" s="335"/>
      <c r="AQ33" s="335"/>
      <c r="AR33" s="335"/>
      <c r="AS33" s="335"/>
      <c r="AT33" s="335"/>
      <c r="AU33" s="335"/>
      <c r="AV33" s="335"/>
      <c r="AW33" s="335"/>
      <c r="AX33" s="335"/>
      <c r="AY33" s="335"/>
      <c r="AZ33" s="335"/>
      <c r="BA33" s="335"/>
      <c r="BB33" s="335"/>
      <c r="BC33" s="335"/>
      <c r="BD33" s="335"/>
      <c r="BE33" s="335"/>
      <c r="BF33" s="335"/>
      <c r="BG33" s="335"/>
      <c r="BH33" s="335"/>
      <c r="BI33" s="335"/>
      <c r="BJ33" s="335"/>
      <c r="BK33" s="335"/>
      <c r="BL33" s="335"/>
      <c r="BM33" s="335"/>
      <c r="BN33" s="335"/>
    </row>
    <row r="34" spans="1:66" s="6" customFormat="1" ht="18.600000000000001" customHeight="1" thickBot="1" x14ac:dyDescent="0.2">
      <c r="A34"/>
      <c r="B34" s="157" t="s">
        <v>64</v>
      </c>
      <c r="C34" s="52"/>
      <c r="D34" s="52"/>
      <c r="E34" s="52"/>
      <c r="F34" s="53"/>
      <c r="G34" s="51" t="s">
        <v>45</v>
      </c>
      <c r="H34" s="52"/>
      <c r="I34" s="53"/>
      <c r="J34" s="51" t="s">
        <v>25</v>
      </c>
      <c r="K34" s="53"/>
      <c r="L34" s="51" t="s">
        <v>24</v>
      </c>
      <c r="M34" s="53"/>
      <c r="N34" s="51" t="s">
        <v>23</v>
      </c>
      <c r="O34" s="52"/>
      <c r="P34" s="158"/>
      <c r="Q34" s="14"/>
      <c r="R34" s="157" t="s">
        <v>139</v>
      </c>
      <c r="S34" s="52"/>
      <c r="T34" s="52"/>
      <c r="U34" s="52"/>
      <c r="V34" s="53"/>
      <c r="W34" s="51" t="s">
        <v>143</v>
      </c>
      <c r="X34" s="52"/>
      <c r="Y34" s="53"/>
      <c r="Z34" s="51" t="s">
        <v>145</v>
      </c>
      <c r="AA34" s="53"/>
      <c r="AB34" s="51" t="s">
        <v>27</v>
      </c>
      <c r="AC34" s="53"/>
      <c r="AD34" s="51" t="s">
        <v>23</v>
      </c>
      <c r="AE34" s="52"/>
      <c r="AF34" s="158"/>
      <c r="AI34" s="336"/>
      <c r="AJ34" s="336"/>
      <c r="AK34" s="336"/>
      <c r="AL34" s="336"/>
      <c r="AM34" s="336"/>
      <c r="AN34" s="336"/>
      <c r="AO34" s="336"/>
      <c r="AP34" s="336"/>
      <c r="AQ34" s="336"/>
      <c r="AR34" s="336"/>
      <c r="AS34" s="336"/>
      <c r="AT34" s="336"/>
      <c r="AU34" s="336"/>
      <c r="AV34" s="336"/>
      <c r="AW34" s="336"/>
      <c r="AX34" s="336"/>
      <c r="AY34" s="336"/>
      <c r="AZ34" s="336"/>
      <c r="BA34" s="336"/>
      <c r="BB34" s="336"/>
      <c r="BC34" s="336"/>
      <c r="BD34" s="336"/>
      <c r="BE34" s="336"/>
      <c r="BF34" s="336"/>
      <c r="BG34" s="336"/>
      <c r="BH34" s="336"/>
      <c r="BI34" s="336"/>
      <c r="BJ34" s="336"/>
      <c r="BK34" s="336"/>
      <c r="BL34" s="336"/>
      <c r="BM34" s="336"/>
      <c r="BN34" s="336"/>
    </row>
    <row r="35" spans="1:66" s="6" customFormat="1" ht="18.600000000000001" customHeight="1" x14ac:dyDescent="0.15">
      <c r="A35"/>
      <c r="B35" s="69" t="s">
        <v>34</v>
      </c>
      <c r="C35" s="70"/>
      <c r="D35" s="70"/>
      <c r="E35" s="70"/>
      <c r="F35" s="71"/>
      <c r="G35" s="159">
        <v>1630</v>
      </c>
      <c r="H35" s="160"/>
      <c r="I35" s="161"/>
      <c r="J35" s="78"/>
      <c r="K35" s="79"/>
      <c r="L35" s="78"/>
      <c r="M35" s="79"/>
      <c r="N35" s="72">
        <f>SUM(G35*J35*L35)</f>
        <v>0</v>
      </c>
      <c r="O35" s="73"/>
      <c r="P35" s="80"/>
      <c r="Q35" s="14"/>
      <c r="R35" s="69" t="s">
        <v>140</v>
      </c>
      <c r="S35" s="70"/>
      <c r="T35" s="70"/>
      <c r="U35" s="70"/>
      <c r="V35" s="71"/>
      <c r="W35" s="159">
        <v>2000</v>
      </c>
      <c r="X35" s="160"/>
      <c r="Y35" s="161"/>
      <c r="Z35" s="78"/>
      <c r="AA35" s="79"/>
      <c r="AB35" s="78"/>
      <c r="AC35" s="79"/>
      <c r="AD35" s="72">
        <f>SUM(W35*Z35*AB35)</f>
        <v>0</v>
      </c>
      <c r="AE35" s="73"/>
      <c r="AF35" s="80"/>
      <c r="AI35" s="337" t="s">
        <v>80</v>
      </c>
      <c r="AJ35" s="339" t="s">
        <v>6</v>
      </c>
      <c r="AK35" s="340"/>
      <c r="AL35" s="340"/>
      <c r="AM35" s="340"/>
      <c r="AN35" s="340"/>
      <c r="AO35" s="340"/>
      <c r="AP35" s="340"/>
      <c r="AQ35" s="340"/>
      <c r="AR35" s="340"/>
      <c r="AS35" s="341"/>
      <c r="AT35" s="345" t="s">
        <v>73</v>
      </c>
      <c r="AU35" s="346"/>
      <c r="AV35" s="346"/>
      <c r="AW35" s="346"/>
      <c r="AX35" s="346"/>
      <c r="AY35" s="346"/>
      <c r="AZ35" s="346"/>
      <c r="BA35" s="347"/>
      <c r="BB35" s="348" t="s">
        <v>31</v>
      </c>
      <c r="BC35" s="349"/>
      <c r="BD35" s="349"/>
      <c r="BE35" s="349"/>
      <c r="BF35" s="349"/>
      <c r="BG35" s="349"/>
      <c r="BH35" s="350"/>
      <c r="BI35" s="354" t="s">
        <v>116</v>
      </c>
      <c r="BJ35" s="355"/>
      <c r="BK35" s="356"/>
      <c r="BL35" s="360" t="s">
        <v>23</v>
      </c>
      <c r="BM35" s="361"/>
      <c r="BN35" s="362"/>
    </row>
    <row r="36" spans="1:66" s="9" customFormat="1" ht="18.600000000000001" customHeight="1" x14ac:dyDescent="0.15">
      <c r="A36"/>
      <c r="B36" s="69" t="s">
        <v>32</v>
      </c>
      <c r="C36" s="70"/>
      <c r="D36" s="70"/>
      <c r="E36" s="70"/>
      <c r="F36" s="71"/>
      <c r="G36" s="159">
        <v>1220</v>
      </c>
      <c r="H36" s="160"/>
      <c r="I36" s="161"/>
      <c r="J36" s="78">
        <v>2</v>
      </c>
      <c r="K36" s="79"/>
      <c r="L36" s="78">
        <v>2</v>
      </c>
      <c r="M36" s="79"/>
      <c r="N36" s="72">
        <f>SUM(G36*J36*L36)</f>
        <v>4880</v>
      </c>
      <c r="O36" s="73"/>
      <c r="P36" s="80"/>
      <c r="Q36" s="14"/>
      <c r="R36" s="69" t="s">
        <v>141</v>
      </c>
      <c r="S36" s="70"/>
      <c r="T36" s="70"/>
      <c r="U36" s="70"/>
      <c r="V36" s="71"/>
      <c r="W36" s="159">
        <v>1500</v>
      </c>
      <c r="X36" s="160"/>
      <c r="Y36" s="161"/>
      <c r="Z36" s="78"/>
      <c r="AA36" s="79"/>
      <c r="AB36" s="78"/>
      <c r="AC36" s="79"/>
      <c r="AD36" s="72">
        <f>SUM(W36*Z36*AB36)</f>
        <v>0</v>
      </c>
      <c r="AE36" s="73"/>
      <c r="AF36" s="80"/>
      <c r="AG36" s="6"/>
      <c r="AH36" s="6"/>
      <c r="AI36" s="338"/>
      <c r="AJ36" s="342"/>
      <c r="AK36" s="343"/>
      <c r="AL36" s="343"/>
      <c r="AM36" s="343"/>
      <c r="AN36" s="343"/>
      <c r="AO36" s="343"/>
      <c r="AP36" s="343"/>
      <c r="AQ36" s="343"/>
      <c r="AR36" s="343"/>
      <c r="AS36" s="344"/>
      <c r="AT36" s="366" t="s">
        <v>11</v>
      </c>
      <c r="AU36" s="367"/>
      <c r="AV36" s="366" t="s">
        <v>114</v>
      </c>
      <c r="AW36" s="367"/>
      <c r="AX36" s="366" t="s">
        <v>71</v>
      </c>
      <c r="AY36" s="367"/>
      <c r="AZ36" s="366" t="s">
        <v>72</v>
      </c>
      <c r="BA36" s="367"/>
      <c r="BB36" s="351"/>
      <c r="BC36" s="352"/>
      <c r="BD36" s="352"/>
      <c r="BE36" s="352"/>
      <c r="BF36" s="352"/>
      <c r="BG36" s="352"/>
      <c r="BH36" s="353"/>
      <c r="BI36" s="357"/>
      <c r="BJ36" s="358"/>
      <c r="BK36" s="359"/>
      <c r="BL36" s="363"/>
      <c r="BM36" s="364"/>
      <c r="BN36" s="365"/>
    </row>
    <row r="37" spans="1:66" s="9" customFormat="1" ht="18.600000000000001" customHeight="1" thickBot="1" x14ac:dyDescent="0.2">
      <c r="A37"/>
      <c r="B37" s="69" t="s">
        <v>33</v>
      </c>
      <c r="C37" s="70"/>
      <c r="D37" s="70"/>
      <c r="E37" s="70"/>
      <c r="F37" s="71"/>
      <c r="G37" s="72">
        <v>810</v>
      </c>
      <c r="H37" s="73"/>
      <c r="I37" s="74"/>
      <c r="J37" s="60"/>
      <c r="K37" s="61"/>
      <c r="L37" s="60"/>
      <c r="M37" s="61"/>
      <c r="N37" s="62">
        <f>SUM(G37*J37*L37)</f>
        <v>0</v>
      </c>
      <c r="O37" s="75"/>
      <c r="P37" s="76"/>
      <c r="Q37"/>
      <c r="R37" s="69" t="s">
        <v>142</v>
      </c>
      <c r="S37" s="70"/>
      <c r="T37" s="70"/>
      <c r="U37" s="70"/>
      <c r="V37" s="71"/>
      <c r="W37" s="72">
        <v>1000</v>
      </c>
      <c r="X37" s="73"/>
      <c r="Y37" s="74"/>
      <c r="Z37" s="60"/>
      <c r="AA37" s="61"/>
      <c r="AB37" s="60"/>
      <c r="AC37" s="61"/>
      <c r="AD37" s="62">
        <f>SUM(W37*Z37*AB37)</f>
        <v>0</v>
      </c>
      <c r="AE37" s="75"/>
      <c r="AF37" s="76"/>
      <c r="AG37"/>
      <c r="AH37" s="6"/>
      <c r="AI37" s="25" t="s">
        <v>75</v>
      </c>
      <c r="AJ37" s="330" t="s">
        <v>127</v>
      </c>
      <c r="AK37" s="331"/>
      <c r="AL37" s="331"/>
      <c r="AM37" s="331"/>
      <c r="AN37" s="331"/>
      <c r="AO37" s="331"/>
      <c r="AP37" s="331"/>
      <c r="AQ37" s="331"/>
      <c r="AR37" s="331"/>
      <c r="AS37" s="332"/>
      <c r="AT37" s="319"/>
      <c r="AU37" s="320"/>
      <c r="AV37" s="319"/>
      <c r="AW37" s="320"/>
      <c r="AX37" s="319">
        <v>44</v>
      </c>
      <c r="AY37" s="320"/>
      <c r="AZ37" s="319"/>
      <c r="BA37" s="320"/>
      <c r="BB37" s="321" t="s">
        <v>155</v>
      </c>
      <c r="BC37" s="322"/>
      <c r="BD37" s="322"/>
      <c r="BE37" s="322"/>
      <c r="BF37" s="322"/>
      <c r="BG37" s="322"/>
      <c r="BH37" s="323"/>
      <c r="BI37" s="324" t="s">
        <v>132</v>
      </c>
      <c r="BJ37" s="325"/>
      <c r="BK37" s="326"/>
      <c r="BL37" s="327"/>
      <c r="BM37" s="328"/>
      <c r="BN37" s="329"/>
    </row>
    <row r="38" spans="1:66" ht="18.600000000000001" customHeight="1" thickTop="1" thickBot="1" x14ac:dyDescent="0.2">
      <c r="B38" s="66" t="s">
        <v>4</v>
      </c>
      <c r="C38" s="67"/>
      <c r="D38" s="67"/>
      <c r="E38" s="67"/>
      <c r="F38" s="67"/>
      <c r="G38" s="67"/>
      <c r="H38" s="67"/>
      <c r="I38" s="68"/>
      <c r="J38" s="54">
        <f>SUM(N35:P37)</f>
        <v>4880</v>
      </c>
      <c r="K38" s="55"/>
      <c r="L38" s="55"/>
      <c r="M38" s="55"/>
      <c r="N38" s="55"/>
      <c r="O38" s="55"/>
      <c r="P38" s="56"/>
      <c r="R38" s="66" t="s">
        <v>4</v>
      </c>
      <c r="S38" s="67"/>
      <c r="T38" s="67"/>
      <c r="U38" s="67"/>
      <c r="V38" s="67"/>
      <c r="W38" s="67"/>
      <c r="X38" s="67"/>
      <c r="Y38" s="68"/>
      <c r="Z38" s="54">
        <f>SUM(AD35:AF37)</f>
        <v>0</v>
      </c>
      <c r="AA38" s="55"/>
      <c r="AB38" s="55"/>
      <c r="AC38" s="55"/>
      <c r="AD38" s="55"/>
      <c r="AE38" s="55"/>
      <c r="AF38" s="56"/>
      <c r="AH38" s="6"/>
      <c r="AI38" s="25" t="s">
        <v>76</v>
      </c>
      <c r="AJ38" s="330" t="s">
        <v>128</v>
      </c>
      <c r="AK38" s="331"/>
      <c r="AL38" s="331"/>
      <c r="AM38" s="331"/>
      <c r="AN38" s="331"/>
      <c r="AO38" s="331"/>
      <c r="AP38" s="331"/>
      <c r="AQ38" s="331"/>
      <c r="AR38" s="331"/>
      <c r="AS38" s="332"/>
      <c r="AT38" s="319">
        <v>9</v>
      </c>
      <c r="AU38" s="320"/>
      <c r="AV38" s="319">
        <v>2</v>
      </c>
      <c r="AW38" s="320"/>
      <c r="AX38" s="319"/>
      <c r="AY38" s="320"/>
      <c r="AZ38" s="319"/>
      <c r="BA38" s="320"/>
      <c r="BB38" s="321" t="s">
        <v>133</v>
      </c>
      <c r="BC38" s="322"/>
      <c r="BD38" s="322"/>
      <c r="BE38" s="322"/>
      <c r="BF38" s="322"/>
      <c r="BG38" s="322"/>
      <c r="BH38" s="323"/>
      <c r="BI38" s="324" t="s">
        <v>131</v>
      </c>
      <c r="BJ38" s="325"/>
      <c r="BK38" s="326"/>
      <c r="BL38" s="327"/>
      <c r="BM38" s="328"/>
      <c r="BN38" s="329"/>
    </row>
    <row r="39" spans="1:66" ht="18.600000000000001" customHeight="1" thickBot="1" x14ac:dyDescent="0.2">
      <c r="A39" t="s">
        <v>67</v>
      </c>
      <c r="O39" s="1"/>
      <c r="AG39" s="9"/>
      <c r="AH39" s="9"/>
      <c r="AI39" s="25" t="s">
        <v>77</v>
      </c>
      <c r="AJ39" s="330" t="s">
        <v>126</v>
      </c>
      <c r="AK39" s="331"/>
      <c r="AL39" s="331"/>
      <c r="AM39" s="331"/>
      <c r="AN39" s="331"/>
      <c r="AO39" s="331"/>
      <c r="AP39" s="331"/>
      <c r="AQ39" s="331"/>
      <c r="AR39" s="331"/>
      <c r="AS39" s="332"/>
      <c r="AT39" s="319">
        <v>2</v>
      </c>
      <c r="AU39" s="320"/>
      <c r="AV39" s="333"/>
      <c r="AW39" s="334"/>
      <c r="AX39" s="319"/>
      <c r="AY39" s="320"/>
      <c r="AZ39" s="319"/>
      <c r="BA39" s="320"/>
      <c r="BB39" s="321" t="s">
        <v>125</v>
      </c>
      <c r="BC39" s="322"/>
      <c r="BD39" s="322"/>
      <c r="BE39" s="322"/>
      <c r="BF39" s="322"/>
      <c r="BG39" s="322"/>
      <c r="BH39" s="323"/>
      <c r="BI39" s="324" t="s">
        <v>131</v>
      </c>
      <c r="BJ39" s="325"/>
      <c r="BK39" s="326"/>
      <c r="BL39" s="327"/>
      <c r="BM39" s="328"/>
      <c r="BN39" s="329"/>
    </row>
    <row r="40" spans="1:66" ht="18.600000000000001" customHeight="1" x14ac:dyDescent="0.15">
      <c r="B40" s="157" t="s">
        <v>69</v>
      </c>
      <c r="C40" s="52"/>
      <c r="D40" s="52"/>
      <c r="E40" s="52"/>
      <c r="F40" s="53"/>
      <c r="G40" s="51" t="s">
        <v>65</v>
      </c>
      <c r="H40" s="52"/>
      <c r="I40" s="52"/>
      <c r="J40" s="53"/>
      <c r="K40" s="51" t="s">
        <v>66</v>
      </c>
      <c r="L40" s="52"/>
      <c r="M40" s="52"/>
      <c r="N40" s="65"/>
      <c r="AH40" s="9"/>
      <c r="AI40" s="25" t="s">
        <v>78</v>
      </c>
      <c r="AJ40" s="330" t="s">
        <v>124</v>
      </c>
      <c r="AK40" s="331"/>
      <c r="AL40" s="331"/>
      <c r="AM40" s="331"/>
      <c r="AN40" s="331"/>
      <c r="AO40" s="331"/>
      <c r="AP40" s="331"/>
      <c r="AQ40" s="331"/>
      <c r="AR40" s="331"/>
      <c r="AS40" s="332"/>
      <c r="AT40" s="319">
        <v>2</v>
      </c>
      <c r="AU40" s="320"/>
      <c r="AV40" s="319"/>
      <c r="AW40" s="320"/>
      <c r="AX40" s="319"/>
      <c r="AY40" s="320"/>
      <c r="AZ40" s="319"/>
      <c r="BA40" s="320"/>
      <c r="BB40" s="321" t="s">
        <v>125</v>
      </c>
      <c r="BC40" s="322"/>
      <c r="BD40" s="322"/>
      <c r="BE40" s="322"/>
      <c r="BF40" s="322"/>
      <c r="BG40" s="322"/>
      <c r="BH40" s="323"/>
      <c r="BI40" s="324" t="s">
        <v>131</v>
      </c>
      <c r="BJ40" s="325"/>
      <c r="BK40" s="326"/>
      <c r="BL40" s="327"/>
      <c r="BM40" s="328"/>
      <c r="BN40" s="329"/>
    </row>
    <row r="41" spans="1:66" ht="18.600000000000001" customHeight="1" thickBot="1" x14ac:dyDescent="0.2">
      <c r="B41" s="77" t="s">
        <v>14</v>
      </c>
      <c r="C41" s="73"/>
      <c r="D41" s="73"/>
      <c r="E41" s="73"/>
      <c r="F41" s="74"/>
      <c r="G41" s="60"/>
      <c r="H41" s="61"/>
      <c r="I41" s="62" t="s">
        <v>5</v>
      </c>
      <c r="J41" s="63"/>
      <c r="K41" s="60"/>
      <c r="L41" s="61"/>
      <c r="M41" s="62" t="s">
        <v>5</v>
      </c>
      <c r="N41" s="64"/>
      <c r="AI41" s="26" t="s">
        <v>79</v>
      </c>
      <c r="AJ41" s="139"/>
      <c r="AK41" s="140"/>
      <c r="AL41" s="140"/>
      <c r="AM41" s="140"/>
      <c r="AN41" s="140"/>
      <c r="AO41" s="140"/>
      <c r="AP41" s="140"/>
      <c r="AQ41" s="140"/>
      <c r="AR41" s="140"/>
      <c r="AS41" s="141"/>
      <c r="AT41" s="142"/>
      <c r="AU41" s="143"/>
      <c r="AV41" s="142"/>
      <c r="AW41" s="143"/>
      <c r="AX41" s="142"/>
      <c r="AY41" s="143"/>
      <c r="AZ41" s="142"/>
      <c r="BA41" s="143"/>
      <c r="BB41" s="368"/>
      <c r="BC41" s="369"/>
      <c r="BD41" s="369"/>
      <c r="BE41" s="369"/>
      <c r="BF41" s="369"/>
      <c r="BG41" s="369"/>
      <c r="BH41" s="370"/>
      <c r="BI41" s="371"/>
      <c r="BJ41" s="372"/>
      <c r="BK41" s="373"/>
      <c r="BL41" s="374"/>
      <c r="BM41" s="375"/>
      <c r="BN41" s="376"/>
    </row>
    <row r="42" spans="1:66" ht="18.600000000000001" customHeight="1" thickTop="1" thickBot="1" x14ac:dyDescent="0.2">
      <c r="B42" s="77" t="s">
        <v>15</v>
      </c>
      <c r="C42" s="73"/>
      <c r="D42" s="73"/>
      <c r="E42" s="73"/>
      <c r="F42" s="74"/>
      <c r="G42" s="60"/>
      <c r="H42" s="61"/>
      <c r="I42" s="62" t="s">
        <v>5</v>
      </c>
      <c r="J42" s="63"/>
      <c r="K42" s="60"/>
      <c r="L42" s="61"/>
      <c r="M42" s="62" t="s">
        <v>5</v>
      </c>
      <c r="N42" s="64"/>
      <c r="AF42" s="6"/>
      <c r="AG42" s="23"/>
      <c r="AJ42" s="23" t="s">
        <v>156</v>
      </c>
    </row>
    <row r="43" spans="1:66" ht="18.600000000000001" customHeight="1" thickTop="1" thickBot="1" x14ac:dyDescent="0.2">
      <c r="B43" s="57" t="s">
        <v>68</v>
      </c>
      <c r="C43" s="58"/>
      <c r="D43" s="58"/>
      <c r="E43" s="58"/>
      <c r="F43" s="59"/>
      <c r="G43" s="54">
        <f>SUM(G41+G42+K41+K42)*500</f>
        <v>0</v>
      </c>
      <c r="H43" s="55"/>
      <c r="I43" s="55"/>
      <c r="J43" s="55"/>
      <c r="K43" s="55"/>
      <c r="L43" s="55"/>
      <c r="M43" s="55"/>
      <c r="N43" s="56"/>
      <c r="AG43" s="24"/>
      <c r="AI43" s="31" t="s">
        <v>157</v>
      </c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77">
        <v>75780</v>
      </c>
      <c r="BC43" s="378"/>
      <c r="BD43" s="378"/>
      <c r="BE43" s="378"/>
      <c r="BF43" s="378"/>
      <c r="BG43" s="378"/>
      <c r="BH43" s="378"/>
      <c r="BI43" s="378"/>
      <c r="BJ43" s="378"/>
      <c r="BK43" s="379"/>
      <c r="BL43" s="380" t="s">
        <v>3</v>
      </c>
      <c r="BM43" s="381"/>
      <c r="BN43" s="381"/>
    </row>
    <row r="44" spans="1:66" ht="18.600000000000001" customHeight="1" x14ac:dyDescent="0.15">
      <c r="AG44" s="24"/>
    </row>
    <row r="45" spans="1:66" ht="15.6" customHeight="1" x14ac:dyDescent="0.15"/>
    <row r="46" spans="1:66" ht="15.6" customHeight="1" x14ac:dyDescent="0.15"/>
    <row r="47" spans="1:66" ht="15.6" customHeight="1" x14ac:dyDescent="0.15"/>
    <row r="48" spans="1:66" ht="15.6" customHeight="1" x14ac:dyDescent="0.15"/>
    <row r="49" ht="15.6" customHeight="1" x14ac:dyDescent="0.15"/>
    <row r="50" ht="15.6" customHeight="1" x14ac:dyDescent="0.15"/>
    <row r="51" ht="15.6" customHeight="1" x14ac:dyDescent="0.15"/>
    <row r="52" ht="15.6" customHeight="1" x14ac:dyDescent="0.15"/>
    <row r="53" ht="15.6" customHeight="1" x14ac:dyDescent="0.15"/>
    <row r="54" ht="12" customHeight="1" x14ac:dyDescent="0.15"/>
    <row r="55" ht="12" customHeight="1" x14ac:dyDescent="0.15"/>
    <row r="56" ht="15.6" customHeight="1" x14ac:dyDescent="0.15"/>
    <row r="57" ht="13.15" customHeight="1" x14ac:dyDescent="0.15"/>
    <row r="58" ht="13.15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</sheetData>
  <mergeCells count="480">
    <mergeCell ref="BB43:BK43"/>
    <mergeCell ref="BL43:BN43"/>
    <mergeCell ref="B42:F42"/>
    <mergeCell ref="G42:H42"/>
    <mergeCell ref="I42:J42"/>
    <mergeCell ref="K42:L42"/>
    <mergeCell ref="M42:N42"/>
    <mergeCell ref="B43:F43"/>
    <mergeCell ref="G43:N43"/>
    <mergeCell ref="AV41:AW41"/>
    <mergeCell ref="AX41:AY41"/>
    <mergeCell ref="AZ41:BA41"/>
    <mergeCell ref="BB41:BH41"/>
    <mergeCell ref="BI41:BK41"/>
    <mergeCell ref="BL41:BN41"/>
    <mergeCell ref="BB40:BH40"/>
    <mergeCell ref="BI40:BK40"/>
    <mergeCell ref="BL40:BN40"/>
    <mergeCell ref="B41:F41"/>
    <mergeCell ref="G41:H41"/>
    <mergeCell ref="I41:J41"/>
    <mergeCell ref="K41:L41"/>
    <mergeCell ref="M41:N41"/>
    <mergeCell ref="AJ41:AS41"/>
    <mergeCell ref="AT41:AU41"/>
    <mergeCell ref="BI39:BK39"/>
    <mergeCell ref="BL39:BN39"/>
    <mergeCell ref="B40:F40"/>
    <mergeCell ref="G40:J40"/>
    <mergeCell ref="K40:N40"/>
    <mergeCell ref="AJ40:AS40"/>
    <mergeCell ref="AT40:AU40"/>
    <mergeCell ref="AV40:AW40"/>
    <mergeCell ref="AX40:AY40"/>
    <mergeCell ref="AZ40:BA40"/>
    <mergeCell ref="AJ39:AS39"/>
    <mergeCell ref="AT39:AU39"/>
    <mergeCell ref="AV39:AW39"/>
    <mergeCell ref="AX39:AY39"/>
    <mergeCell ref="AZ39:BA39"/>
    <mergeCell ref="BB39:BH39"/>
    <mergeCell ref="AV38:AW38"/>
    <mergeCell ref="AX38:AY38"/>
    <mergeCell ref="AZ38:BA38"/>
    <mergeCell ref="BB38:BH38"/>
    <mergeCell ref="BI38:BK38"/>
    <mergeCell ref="BL38:BN38"/>
    <mergeCell ref="B38:I38"/>
    <mergeCell ref="J38:P38"/>
    <mergeCell ref="R38:Y38"/>
    <mergeCell ref="Z38:AF38"/>
    <mergeCell ref="AJ38:AS38"/>
    <mergeCell ref="AT38:AU38"/>
    <mergeCell ref="AV37:AW37"/>
    <mergeCell ref="AX37:AY37"/>
    <mergeCell ref="AZ37:BA37"/>
    <mergeCell ref="BB37:BH37"/>
    <mergeCell ref="BI37:BK37"/>
    <mergeCell ref="BL37:BN37"/>
    <mergeCell ref="W37:Y37"/>
    <mergeCell ref="Z37:AA37"/>
    <mergeCell ref="AB37:AC37"/>
    <mergeCell ref="AD37:AF37"/>
    <mergeCell ref="AJ37:AS37"/>
    <mergeCell ref="AT37:AU37"/>
    <mergeCell ref="AT36:AU36"/>
    <mergeCell ref="AV36:AW36"/>
    <mergeCell ref="AX36:AY36"/>
    <mergeCell ref="AZ36:BA36"/>
    <mergeCell ref="B37:F37"/>
    <mergeCell ref="G37:I37"/>
    <mergeCell ref="J37:K37"/>
    <mergeCell ref="L37:M37"/>
    <mergeCell ref="N37:P37"/>
    <mergeCell ref="R37:V37"/>
    <mergeCell ref="AT35:BA35"/>
    <mergeCell ref="BB35:BH36"/>
    <mergeCell ref="BI35:BK36"/>
    <mergeCell ref="BL35:BN36"/>
    <mergeCell ref="B36:F36"/>
    <mergeCell ref="G36:I36"/>
    <mergeCell ref="J36:K36"/>
    <mergeCell ref="L36:M36"/>
    <mergeCell ref="N36:P36"/>
    <mergeCell ref="R36:V36"/>
    <mergeCell ref="W35:Y35"/>
    <mergeCell ref="Z35:AA35"/>
    <mergeCell ref="AB35:AC35"/>
    <mergeCell ref="AD35:AF35"/>
    <mergeCell ref="AI35:AI36"/>
    <mergeCell ref="AJ35:AS36"/>
    <mergeCell ref="W36:Y36"/>
    <mergeCell ref="Z36:AA36"/>
    <mergeCell ref="AB36:AC36"/>
    <mergeCell ref="AD36:AF36"/>
    <mergeCell ref="B35:F35"/>
    <mergeCell ref="G35:I35"/>
    <mergeCell ref="J35:K35"/>
    <mergeCell ref="L35:M35"/>
    <mergeCell ref="N35:P35"/>
    <mergeCell ref="R35:V35"/>
    <mergeCell ref="N34:P34"/>
    <mergeCell ref="R34:V34"/>
    <mergeCell ref="W34:Y34"/>
    <mergeCell ref="Z34:AA34"/>
    <mergeCell ref="AB34:AC34"/>
    <mergeCell ref="AD34:AF34"/>
    <mergeCell ref="B30:M30"/>
    <mergeCell ref="N30:P30"/>
    <mergeCell ref="Q30:U30"/>
    <mergeCell ref="V30:Z30"/>
    <mergeCell ref="AI30:AY30"/>
    <mergeCell ref="AI31:BN34"/>
    <mergeCell ref="B34:F34"/>
    <mergeCell ref="G34:I34"/>
    <mergeCell ref="J34:K34"/>
    <mergeCell ref="L34:M34"/>
    <mergeCell ref="BA28:BB28"/>
    <mergeCell ref="BC28:BD28"/>
    <mergeCell ref="B29:M29"/>
    <mergeCell ref="N29:P29"/>
    <mergeCell ref="Q29:U29"/>
    <mergeCell ref="V29:Z29"/>
    <mergeCell ref="B28:M28"/>
    <mergeCell ref="N28:P28"/>
    <mergeCell ref="Q28:U28"/>
    <mergeCell ref="V28:Z28"/>
    <mergeCell ref="AU28:AX28"/>
    <mergeCell ref="AY28:AZ28"/>
    <mergeCell ref="AQ27:AR27"/>
    <mergeCell ref="AS27:AT27"/>
    <mergeCell ref="AU27:AX27"/>
    <mergeCell ref="AY27:AZ27"/>
    <mergeCell ref="BA27:BB27"/>
    <mergeCell ref="BC27:BD27"/>
    <mergeCell ref="BA26:BB26"/>
    <mergeCell ref="BC26:BD26"/>
    <mergeCell ref="BF26:BH27"/>
    <mergeCell ref="BI26:BM27"/>
    <mergeCell ref="B27:M27"/>
    <mergeCell ref="N27:P27"/>
    <mergeCell ref="Q27:U27"/>
    <mergeCell ref="V27:Z27"/>
    <mergeCell ref="AI27:AN27"/>
    <mergeCell ref="AO27:AP27"/>
    <mergeCell ref="AI26:AN26"/>
    <mergeCell ref="AO26:AP26"/>
    <mergeCell ref="AQ26:AR26"/>
    <mergeCell ref="AS26:AT26"/>
    <mergeCell ref="AU26:AX26"/>
    <mergeCell ref="AY26:AZ26"/>
    <mergeCell ref="BA25:BB25"/>
    <mergeCell ref="BC25:BD25"/>
    <mergeCell ref="BF25:BG25"/>
    <mergeCell ref="BI25:BJ25"/>
    <mergeCell ref="BK25:BM25"/>
    <mergeCell ref="B26:M26"/>
    <mergeCell ref="N26:P26"/>
    <mergeCell ref="Q26:U26"/>
    <mergeCell ref="V26:Z26"/>
    <mergeCell ref="AA26:AF30"/>
    <mergeCell ref="AI25:AN25"/>
    <mergeCell ref="AO25:AP25"/>
    <mergeCell ref="AQ25:AR25"/>
    <mergeCell ref="AS25:AT25"/>
    <mergeCell ref="AU25:AX25"/>
    <mergeCell ref="AY25:AZ25"/>
    <mergeCell ref="BA24:BB24"/>
    <mergeCell ref="BC24:BD24"/>
    <mergeCell ref="BF24:BG24"/>
    <mergeCell ref="BI24:BJ24"/>
    <mergeCell ref="BK24:BM24"/>
    <mergeCell ref="B25:M25"/>
    <mergeCell ref="N25:P25"/>
    <mergeCell ref="Q25:U25"/>
    <mergeCell ref="V25:Z25"/>
    <mergeCell ref="AA25:AF25"/>
    <mergeCell ref="AI24:AN24"/>
    <mergeCell ref="AO24:AP24"/>
    <mergeCell ref="AQ24:AR24"/>
    <mergeCell ref="AS24:AT24"/>
    <mergeCell ref="AU24:AX24"/>
    <mergeCell ref="AY24:AZ24"/>
    <mergeCell ref="AY23:AZ23"/>
    <mergeCell ref="BA23:BB23"/>
    <mergeCell ref="BC23:BD23"/>
    <mergeCell ref="BF23:BG23"/>
    <mergeCell ref="BI23:BJ23"/>
    <mergeCell ref="BK23:BM23"/>
    <mergeCell ref="BC22:BD22"/>
    <mergeCell ref="BF22:BG22"/>
    <mergeCell ref="BI22:BJ22"/>
    <mergeCell ref="BK22:BM22"/>
    <mergeCell ref="A23:AD23"/>
    <mergeCell ref="AI23:AN23"/>
    <mergeCell ref="AO23:AP23"/>
    <mergeCell ref="AQ23:AR23"/>
    <mergeCell ref="AS23:AT23"/>
    <mergeCell ref="AU23:AX23"/>
    <mergeCell ref="AO22:AP22"/>
    <mergeCell ref="AQ22:AR22"/>
    <mergeCell ref="AS22:AT22"/>
    <mergeCell ref="AU22:AX22"/>
    <mergeCell ref="AY22:AZ22"/>
    <mergeCell ref="BA22:BB22"/>
    <mergeCell ref="BC21:BD21"/>
    <mergeCell ref="BF21:BG21"/>
    <mergeCell ref="BI21:BJ21"/>
    <mergeCell ref="BK21:BM21"/>
    <mergeCell ref="B22:E22"/>
    <mergeCell ref="F22:I22"/>
    <mergeCell ref="J22:M22"/>
    <mergeCell ref="N22:Q22"/>
    <mergeCell ref="R22:U22"/>
    <mergeCell ref="V22:Y22"/>
    <mergeCell ref="AO21:AP21"/>
    <mergeCell ref="AQ21:AR21"/>
    <mergeCell ref="AS21:AT21"/>
    <mergeCell ref="AU21:AX21"/>
    <mergeCell ref="AY21:AZ21"/>
    <mergeCell ref="BA21:BB21"/>
    <mergeCell ref="V21:W21"/>
    <mergeCell ref="X21:Y21"/>
    <mergeCell ref="Z21:AA21"/>
    <mergeCell ref="AB21:AC21"/>
    <mergeCell ref="AD21:AF22"/>
    <mergeCell ref="AI21:AN21"/>
    <mergeCell ref="Z22:AC22"/>
    <mergeCell ref="AI22:AN22"/>
    <mergeCell ref="BK20:BM20"/>
    <mergeCell ref="B21:E21"/>
    <mergeCell ref="F21:G21"/>
    <mergeCell ref="H21:I21"/>
    <mergeCell ref="J21:K21"/>
    <mergeCell ref="L21:M21"/>
    <mergeCell ref="N21:O21"/>
    <mergeCell ref="P21:Q21"/>
    <mergeCell ref="R21:S21"/>
    <mergeCell ref="T21:U21"/>
    <mergeCell ref="AU20:AX20"/>
    <mergeCell ref="AY20:AZ20"/>
    <mergeCell ref="BA20:BB20"/>
    <mergeCell ref="BC20:BD20"/>
    <mergeCell ref="BF20:BG20"/>
    <mergeCell ref="BI20:BJ20"/>
    <mergeCell ref="AB20:AC20"/>
    <mergeCell ref="AD20:AF20"/>
    <mergeCell ref="AI20:AN20"/>
    <mergeCell ref="AO20:AP20"/>
    <mergeCell ref="AQ20:AR20"/>
    <mergeCell ref="AS20:AT20"/>
    <mergeCell ref="P20:Q20"/>
    <mergeCell ref="R20:S20"/>
    <mergeCell ref="T20:U20"/>
    <mergeCell ref="V20:W20"/>
    <mergeCell ref="X20:Y20"/>
    <mergeCell ref="Z20:AA20"/>
    <mergeCell ref="B20:E20"/>
    <mergeCell ref="F20:G20"/>
    <mergeCell ref="H20:I20"/>
    <mergeCell ref="J20:K20"/>
    <mergeCell ref="L20:M20"/>
    <mergeCell ref="N20:O20"/>
    <mergeCell ref="AY19:AZ19"/>
    <mergeCell ref="BA19:BB19"/>
    <mergeCell ref="BC19:BD19"/>
    <mergeCell ref="BF19:BG19"/>
    <mergeCell ref="BI19:BJ19"/>
    <mergeCell ref="BK19:BM19"/>
    <mergeCell ref="AD19:AF19"/>
    <mergeCell ref="AI19:AN19"/>
    <mergeCell ref="AO19:AP19"/>
    <mergeCell ref="AQ19:AR19"/>
    <mergeCell ref="AS19:AT19"/>
    <mergeCell ref="AU19:AX19"/>
    <mergeCell ref="R19:S19"/>
    <mergeCell ref="T19:U19"/>
    <mergeCell ref="V19:W19"/>
    <mergeCell ref="X19:Y19"/>
    <mergeCell ref="Z19:AA19"/>
    <mergeCell ref="AB19:AC19"/>
    <mergeCell ref="BF18:BH18"/>
    <mergeCell ref="BI18:BJ18"/>
    <mergeCell ref="BK18:BM18"/>
    <mergeCell ref="B19:E19"/>
    <mergeCell ref="F19:G19"/>
    <mergeCell ref="H19:I19"/>
    <mergeCell ref="J19:K19"/>
    <mergeCell ref="L19:M19"/>
    <mergeCell ref="N19:O19"/>
    <mergeCell ref="P19:Q19"/>
    <mergeCell ref="P18:Q18"/>
    <mergeCell ref="R18:S18"/>
    <mergeCell ref="T18:U18"/>
    <mergeCell ref="V18:W18"/>
    <mergeCell ref="X18:Y18"/>
    <mergeCell ref="Z18:AA18"/>
    <mergeCell ref="B18:E18"/>
    <mergeCell ref="F18:G18"/>
    <mergeCell ref="H18:I18"/>
    <mergeCell ref="J18:K18"/>
    <mergeCell ref="L18:M18"/>
    <mergeCell ref="N18:O18"/>
    <mergeCell ref="AO17:AR17"/>
    <mergeCell ref="AS17:AT18"/>
    <mergeCell ref="AU17:AX18"/>
    <mergeCell ref="AY17:BB17"/>
    <mergeCell ref="BC17:BD18"/>
    <mergeCell ref="BF17:BM17"/>
    <mergeCell ref="AO18:AP18"/>
    <mergeCell ref="AQ18:AR18"/>
    <mergeCell ref="AY18:AZ18"/>
    <mergeCell ref="BA18:BB18"/>
    <mergeCell ref="V17:W17"/>
    <mergeCell ref="X17:Y17"/>
    <mergeCell ref="Z17:AA17"/>
    <mergeCell ref="AB17:AC17"/>
    <mergeCell ref="AD17:AF17"/>
    <mergeCell ref="AI17:AN18"/>
    <mergeCell ref="AB18:AC18"/>
    <mergeCell ref="AD18:AF18"/>
    <mergeCell ref="AD16:AF16"/>
    <mergeCell ref="B17:E17"/>
    <mergeCell ref="F17:G17"/>
    <mergeCell ref="H17:I17"/>
    <mergeCell ref="J17:K17"/>
    <mergeCell ref="L17:M17"/>
    <mergeCell ref="N17:O17"/>
    <mergeCell ref="P17:Q17"/>
    <mergeCell ref="R17:S17"/>
    <mergeCell ref="T17:U17"/>
    <mergeCell ref="R16:S16"/>
    <mergeCell ref="T16:U16"/>
    <mergeCell ref="V16:W16"/>
    <mergeCell ref="X16:Y16"/>
    <mergeCell ref="Z16:AA16"/>
    <mergeCell ref="AB16:AC16"/>
    <mergeCell ref="AB15:AC15"/>
    <mergeCell ref="AD15:AF15"/>
    <mergeCell ref="AI15:BM16"/>
    <mergeCell ref="B16:E16"/>
    <mergeCell ref="F16:G16"/>
    <mergeCell ref="H16:I16"/>
    <mergeCell ref="J16:K16"/>
    <mergeCell ref="L16:M16"/>
    <mergeCell ref="N16:O16"/>
    <mergeCell ref="P16:Q16"/>
    <mergeCell ref="P15:Q15"/>
    <mergeCell ref="R15:S15"/>
    <mergeCell ref="T15:U15"/>
    <mergeCell ref="V15:W15"/>
    <mergeCell ref="X15:Y15"/>
    <mergeCell ref="Z15:AA15"/>
    <mergeCell ref="B15:E15"/>
    <mergeCell ref="F15:G15"/>
    <mergeCell ref="H15:I15"/>
    <mergeCell ref="J15:K15"/>
    <mergeCell ref="L15:M15"/>
    <mergeCell ref="N15:O15"/>
    <mergeCell ref="T14:U14"/>
    <mergeCell ref="V14:W14"/>
    <mergeCell ref="X14:Y14"/>
    <mergeCell ref="Z14:AA14"/>
    <mergeCell ref="AB14:AC14"/>
    <mergeCell ref="AD14:AF14"/>
    <mergeCell ref="BA13:BC13"/>
    <mergeCell ref="BD13:BF13"/>
    <mergeCell ref="B14:E14"/>
    <mergeCell ref="F14:G14"/>
    <mergeCell ref="H14:I14"/>
    <mergeCell ref="J14:K14"/>
    <mergeCell ref="L14:M14"/>
    <mergeCell ref="N14:O14"/>
    <mergeCell ref="P14:Q14"/>
    <mergeCell ref="R14:S14"/>
    <mergeCell ref="Z13:AA13"/>
    <mergeCell ref="AB13:AC13"/>
    <mergeCell ref="AD13:AF13"/>
    <mergeCell ref="AI13:AT13"/>
    <mergeCell ref="AU13:AW13"/>
    <mergeCell ref="AX13:AZ13"/>
    <mergeCell ref="N13:O13"/>
    <mergeCell ref="P13:Q13"/>
    <mergeCell ref="R13:S13"/>
    <mergeCell ref="T13:U13"/>
    <mergeCell ref="V13:W13"/>
    <mergeCell ref="X13:Y13"/>
    <mergeCell ref="AI12:AT12"/>
    <mergeCell ref="AU12:AW12"/>
    <mergeCell ref="AX12:AZ12"/>
    <mergeCell ref="BA12:BC12"/>
    <mergeCell ref="BD12:BF12"/>
    <mergeCell ref="B13:E13"/>
    <mergeCell ref="F13:G13"/>
    <mergeCell ref="H13:I13"/>
    <mergeCell ref="J13:K13"/>
    <mergeCell ref="L13:M13"/>
    <mergeCell ref="T12:U12"/>
    <mergeCell ref="V12:W12"/>
    <mergeCell ref="X12:Y12"/>
    <mergeCell ref="Z12:AA12"/>
    <mergeCell ref="AB12:AC12"/>
    <mergeCell ref="AD12:AF12"/>
    <mergeCell ref="BD11:BF11"/>
    <mergeCell ref="BG11:BL13"/>
    <mergeCell ref="B12:E12"/>
    <mergeCell ref="F12:G12"/>
    <mergeCell ref="H12:I12"/>
    <mergeCell ref="J12:K12"/>
    <mergeCell ref="L12:M12"/>
    <mergeCell ref="N12:O12"/>
    <mergeCell ref="P12:Q12"/>
    <mergeCell ref="R12:S12"/>
    <mergeCell ref="AB11:AC11"/>
    <mergeCell ref="AD11:AF11"/>
    <mergeCell ref="AI11:AT11"/>
    <mergeCell ref="AU11:AW11"/>
    <mergeCell ref="AX11:AZ11"/>
    <mergeCell ref="BA11:BC11"/>
    <mergeCell ref="P11:Q11"/>
    <mergeCell ref="R11:S11"/>
    <mergeCell ref="T11:U11"/>
    <mergeCell ref="V11:W11"/>
    <mergeCell ref="X11:Y11"/>
    <mergeCell ref="Z11:AA11"/>
    <mergeCell ref="AX10:AZ10"/>
    <mergeCell ref="BA10:BC10"/>
    <mergeCell ref="BD10:BF10"/>
    <mergeCell ref="BG10:BL10"/>
    <mergeCell ref="B11:E11"/>
    <mergeCell ref="F11:G11"/>
    <mergeCell ref="H11:I11"/>
    <mergeCell ref="J11:K11"/>
    <mergeCell ref="L11:M11"/>
    <mergeCell ref="N11:O11"/>
    <mergeCell ref="V10:W10"/>
    <mergeCell ref="X10:Y10"/>
    <mergeCell ref="Z10:AA10"/>
    <mergeCell ref="AB10:AC10"/>
    <mergeCell ref="AI10:AT10"/>
    <mergeCell ref="AU10:AW10"/>
    <mergeCell ref="V9:Y9"/>
    <mergeCell ref="Z9:AC9"/>
    <mergeCell ref="F10:G10"/>
    <mergeCell ref="H10:I10"/>
    <mergeCell ref="J10:K10"/>
    <mergeCell ref="L10:M10"/>
    <mergeCell ref="N10:O10"/>
    <mergeCell ref="P10:Q10"/>
    <mergeCell ref="R10:S10"/>
    <mergeCell ref="T10:U10"/>
    <mergeCell ref="B8:E10"/>
    <mergeCell ref="F8:M8"/>
    <mergeCell ref="N8:U8"/>
    <mergeCell ref="V8:AC8"/>
    <mergeCell ref="AD8:AF10"/>
    <mergeCell ref="AI8:BM9"/>
    <mergeCell ref="F9:I9"/>
    <mergeCell ref="J9:M9"/>
    <mergeCell ref="N9:Q9"/>
    <mergeCell ref="R9:U9"/>
    <mergeCell ref="AU3:AW4"/>
    <mergeCell ref="AX3:BD4"/>
    <mergeCell ref="BE3:BE4"/>
    <mergeCell ref="BF3:BL4"/>
    <mergeCell ref="Q6:V6"/>
    <mergeCell ref="W6:X6"/>
    <mergeCell ref="Y6:AF6"/>
    <mergeCell ref="A3:D4"/>
    <mergeCell ref="E3:O4"/>
    <mergeCell ref="Q3:T4"/>
    <mergeCell ref="U3:AF4"/>
    <mergeCell ref="AH3:AK4"/>
    <mergeCell ref="AL3:AS4"/>
    <mergeCell ref="X1:AM1"/>
    <mergeCell ref="AY1:BB1"/>
    <mergeCell ref="BC1:BD1"/>
    <mergeCell ref="BE1:BF1"/>
    <mergeCell ref="BH1:BI1"/>
    <mergeCell ref="BK1:BL1"/>
  </mergeCells>
  <phoneticPr fontId="3"/>
  <dataValidations count="1">
    <dataValidation type="list" allowBlank="1" showInputMessage="1" showErrorMessage="1" sqref="Y7:AF7" xr:uid="{653F9655-ACAA-4349-A98B-ECF2BF59E474}">
      <formula1>#REF!</formula1>
    </dataValidation>
  </dataValidations>
  <pageMargins left="0.25" right="0.25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1DACBF4-A5B1-4E30-A083-FAAEB7558000}">
          <x14:formula1>
            <xm:f>※計算データ!$E$4:$E$7</xm:f>
          </x14:formula1>
          <xm:sqref>AS19:AT27 BC19:BD28</xm:sqref>
        </x14:dataValidation>
        <x14:dataValidation type="list" allowBlank="1" showInputMessage="1" showErrorMessage="1" xr:uid="{0DE0F6FF-5E78-4051-B38D-B73C4D182A38}">
          <x14:formula1>
            <xm:f>※計算データ!$B$4:$B$23</xm:f>
          </x14:formula1>
          <xm:sqref>B26:M30</xm:sqref>
        </x14:dataValidation>
        <x14:dataValidation type="list" allowBlank="1" showInputMessage="1" showErrorMessage="1" xr:uid="{5FFCDBCB-AB9D-4991-9A4E-39F6C15053E9}">
          <x14:formula1>
            <xm:f>※計算データ!$G$4:$G$7</xm:f>
          </x14:formula1>
          <xm:sqref>BF19:BG25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2D029-8B2B-4A9D-9B43-38DE1FC3C409}">
  <dimension ref="B4:G23"/>
  <sheetViews>
    <sheetView workbookViewId="0">
      <selection activeCell="D11" sqref="D11"/>
    </sheetView>
  </sheetViews>
  <sheetFormatPr defaultRowHeight="13.5" x14ac:dyDescent="0.15"/>
  <cols>
    <col min="2" max="2" width="51.875" style="10" customWidth="1"/>
    <col min="3" max="3" width="8.875" style="10"/>
  </cols>
  <sheetData>
    <row r="4" spans="2:7" x14ac:dyDescent="0.15">
      <c r="B4" s="39" t="s">
        <v>117</v>
      </c>
      <c r="C4" s="39">
        <v>0</v>
      </c>
      <c r="E4" s="48" t="s">
        <v>147</v>
      </c>
      <c r="G4" s="48" t="s">
        <v>147</v>
      </c>
    </row>
    <row r="5" spans="2:7" x14ac:dyDescent="0.15">
      <c r="B5" s="40" t="s">
        <v>87</v>
      </c>
      <c r="C5" s="39">
        <v>15000</v>
      </c>
      <c r="E5" s="48">
        <v>1</v>
      </c>
      <c r="G5" s="48">
        <v>500</v>
      </c>
    </row>
    <row r="6" spans="2:7" x14ac:dyDescent="0.15">
      <c r="B6" s="40" t="s">
        <v>88</v>
      </c>
      <c r="C6" s="39">
        <v>17000</v>
      </c>
      <c r="E6" s="48">
        <v>2</v>
      </c>
      <c r="G6" s="48">
        <v>1000</v>
      </c>
    </row>
    <row r="7" spans="2:7" x14ac:dyDescent="0.15">
      <c r="B7" s="40" t="s">
        <v>89</v>
      </c>
      <c r="C7" s="39">
        <v>9000</v>
      </c>
      <c r="E7" s="48">
        <v>3</v>
      </c>
      <c r="G7" s="48">
        <v>2000</v>
      </c>
    </row>
    <row r="8" spans="2:7" x14ac:dyDescent="0.15">
      <c r="B8" s="40" t="s">
        <v>90</v>
      </c>
      <c r="C8" s="39">
        <v>9000</v>
      </c>
    </row>
    <row r="9" spans="2:7" x14ac:dyDescent="0.15">
      <c r="B9" s="40" t="s">
        <v>91</v>
      </c>
      <c r="C9" s="39">
        <v>9000</v>
      </c>
    </row>
    <row r="10" spans="2:7" x14ac:dyDescent="0.15">
      <c r="B10" s="40" t="s">
        <v>92</v>
      </c>
      <c r="C10" s="39">
        <v>9000</v>
      </c>
    </row>
    <row r="11" spans="2:7" x14ac:dyDescent="0.15">
      <c r="B11" s="40" t="s">
        <v>93</v>
      </c>
      <c r="C11" s="39">
        <v>9000</v>
      </c>
    </row>
    <row r="12" spans="2:7" x14ac:dyDescent="0.15">
      <c r="B12" s="40" t="s">
        <v>94</v>
      </c>
      <c r="C12" s="39">
        <v>21800</v>
      </c>
    </row>
    <row r="13" spans="2:7" x14ac:dyDescent="0.15">
      <c r="B13" s="40" t="s">
        <v>95</v>
      </c>
      <c r="C13" s="39">
        <v>17000</v>
      </c>
    </row>
    <row r="14" spans="2:7" x14ac:dyDescent="0.15">
      <c r="B14" s="40" t="s">
        <v>96</v>
      </c>
      <c r="C14" s="39">
        <v>19400</v>
      </c>
    </row>
    <row r="15" spans="2:7" x14ac:dyDescent="0.15">
      <c r="B15" s="40" t="s">
        <v>97</v>
      </c>
      <c r="C15" s="39">
        <v>17000</v>
      </c>
    </row>
    <row r="16" spans="2:7" x14ac:dyDescent="0.15">
      <c r="B16" s="40" t="s">
        <v>98</v>
      </c>
      <c r="C16" s="39">
        <v>9000</v>
      </c>
    </row>
    <row r="17" spans="2:3" x14ac:dyDescent="0.15">
      <c r="B17" s="40" t="s">
        <v>99</v>
      </c>
      <c r="C17" s="39">
        <v>9000</v>
      </c>
    </row>
    <row r="18" spans="2:3" x14ac:dyDescent="0.15">
      <c r="B18" s="40" t="s">
        <v>100</v>
      </c>
      <c r="C18" s="39">
        <v>9000</v>
      </c>
    </row>
    <row r="19" spans="2:3" x14ac:dyDescent="0.15">
      <c r="B19" s="40" t="s">
        <v>101</v>
      </c>
      <c r="C19" s="39">
        <v>8000</v>
      </c>
    </row>
    <row r="20" spans="2:3" x14ac:dyDescent="0.15">
      <c r="B20" s="40" t="s">
        <v>102</v>
      </c>
      <c r="C20" s="39">
        <v>9000</v>
      </c>
    </row>
    <row r="21" spans="2:3" x14ac:dyDescent="0.15">
      <c r="B21" s="40" t="s">
        <v>103</v>
      </c>
      <c r="C21" s="39">
        <v>9000</v>
      </c>
    </row>
    <row r="22" spans="2:3" x14ac:dyDescent="0.15">
      <c r="B22" s="40" t="s">
        <v>104</v>
      </c>
      <c r="C22" s="39">
        <v>9000</v>
      </c>
    </row>
    <row r="23" spans="2:3" x14ac:dyDescent="0.15">
      <c r="B23" s="40" t="s">
        <v>105</v>
      </c>
      <c r="C23" s="39">
        <v>9000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利用団体票</vt:lpstr>
      <vt:lpstr>【記入例】</vt:lpstr>
      <vt:lpstr>※計算データ</vt:lpstr>
      <vt:lpstr>【記入例】!Print_Area</vt:lpstr>
      <vt:lpstr>利用団体票!Print_Area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中谷　仁</dc:creator>
  <cp:lastModifiedBy>中谷　仁</cp:lastModifiedBy>
  <cp:lastPrinted>2025-12-22T06:58:33Z</cp:lastPrinted>
  <dcterms:created xsi:type="dcterms:W3CDTF">2024-09-22T11:51:53Z</dcterms:created>
  <dcterms:modified xsi:type="dcterms:W3CDTF">2026-04-01T08:31:00Z</dcterms:modified>
</cp:coreProperties>
</file>